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2120" tabRatio="928" activeTab="0"/>
  </bookViews>
  <sheets>
    <sheet name="契約書式（基本情報）Ver3.0" sheetId="1" r:id="rId1"/>
    <sheet name="（別紙1）建物使用貸借契約書" sheetId="2" r:id="rId2"/>
    <sheet name="（別紙2-1）事前説明書Ver3.0" sheetId="3" r:id="rId3"/>
    <sheet name="（別紙2-2）賃貸借契約書Ver3,0" sheetId="4" r:id="rId4"/>
    <sheet name="（別紙2-3）終了通知 (サンプル)Ver3.0" sheetId="5" r:id="rId5"/>
    <sheet name="（別紙3-1）終了通知・再契約意向あり (原本)Ver3.0" sheetId="6" r:id="rId6"/>
    <sheet name="（別紙3-2）終了通知 (原本)Ver3.0" sheetId="7" r:id="rId7"/>
  </sheets>
  <definedNames>
    <definedName name="_xlnm.Print_Area" localSheetId="1">'（別紙1）建物使用貸借契約書'!$A$1:$Z$69</definedName>
    <definedName name="_xlnm.Print_Area" localSheetId="3">'（別紙2-2）賃貸借契約書Ver3,0'!$A$1:$X$57</definedName>
    <definedName name="_xlnm.Print_Area" localSheetId="4">'（別紙2-3）終了通知 (サンプル)Ver3.0'!$A$1:$K$36</definedName>
    <definedName name="_xlnm.Print_Titles" localSheetId="0">'契約書式（基本情報）Ver3.0'!$A:$C,'契約書式（基本情報）Ver3.0'!$1:$5</definedName>
  </definedNames>
  <calcPr fullCalcOnLoad="1"/>
</workbook>
</file>

<file path=xl/comments1.xml><?xml version="1.0" encoding="utf-8"?>
<comments xmlns="http://schemas.openxmlformats.org/spreadsheetml/2006/main">
  <authors>
    <author>大友哲哉</author>
  </authors>
  <commentList>
    <comment ref="C85" authorId="0">
      <text>
        <r>
          <rPr>
            <sz val="9"/>
            <rFont val="ＭＳ Ｐゴシック"/>
            <family val="3"/>
          </rPr>
          <t>予備１</t>
        </r>
      </text>
    </comment>
    <comment ref="C86" authorId="0">
      <text>
        <r>
          <rPr>
            <sz val="9"/>
            <rFont val="ＭＳ Ｐゴシック"/>
            <family val="3"/>
          </rPr>
          <t>予備2</t>
        </r>
      </text>
    </comment>
  </commentList>
</comments>
</file>

<file path=xl/comments2.xml><?xml version="1.0" encoding="utf-8"?>
<comments xmlns="http://schemas.openxmlformats.org/spreadsheetml/2006/main">
  <authors>
    <author>大友哲哉</author>
  </authors>
  <commentList>
    <comment ref="W68" authorId="0">
      <text>
        <r>
          <rPr>
            <b/>
            <sz val="9"/>
            <rFont val="ＭＳ Ｐゴシック"/>
            <family val="3"/>
          </rPr>
          <t>印鑑ない場合は、直筆とします。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契約始期は、鍵を渡した日となります。第2条もご覧下さい。</t>
        </r>
      </text>
    </comment>
  </commentList>
</comments>
</file>

<file path=xl/sharedStrings.xml><?xml version="1.0" encoding="utf-8"?>
<sst xmlns="http://schemas.openxmlformats.org/spreadsheetml/2006/main" count="653" uniqueCount="290">
  <si>
    <t>白紙で印刷したい場合は、入力されている項目を削除して下さい。</t>
  </si>
  <si>
    <t>物件名</t>
  </si>
  <si>
    <t>所在地</t>
  </si>
  <si>
    <t>郵便番号</t>
  </si>
  <si>
    <t>階数</t>
  </si>
  <si>
    <t>※</t>
  </si>
  <si>
    <t>○階部分の数字のみ入力</t>
  </si>
  <si>
    <t>住戸番号</t>
  </si>
  <si>
    <t>○○○号室の数字のみ入力</t>
  </si>
  <si>
    <t>構造</t>
  </si>
  <si>
    <t>種類</t>
  </si>
  <si>
    <t>マンション・アパートなど</t>
  </si>
  <si>
    <t>間取り</t>
  </si>
  <si>
    <t>床面積</t>
  </si>
  <si>
    <t>数字のみを入力</t>
  </si>
  <si>
    <t>築年月</t>
  </si>
  <si>
    <t>契約期間</t>
  </si>
  <si>
    <t>始期</t>
  </si>
  <si>
    <t>から</t>
  </si>
  <si>
    <t>終期</t>
  </si>
  <si>
    <t>まで</t>
  </si>
  <si>
    <t>年</t>
  </si>
  <si>
    <t>ヶ月</t>
  </si>
  <si>
    <t>日間</t>
  </si>
  <si>
    <t xml:space="preserve"> ※一年未満（12ヶ月未満）推奨</t>
  </si>
  <si>
    <t>授受される金銭</t>
  </si>
  <si>
    <t>賃料</t>
  </si>
  <si>
    <t>共益費</t>
  </si>
  <si>
    <t>ない場合は「-」と入力</t>
  </si>
  <si>
    <t>駐車場（月額）</t>
  </si>
  <si>
    <t>-</t>
  </si>
  <si>
    <t>バイク置場（月額）</t>
  </si>
  <si>
    <t>駐輪場（月額）</t>
  </si>
  <si>
    <t>敷金</t>
  </si>
  <si>
    <t>礼金</t>
  </si>
  <si>
    <t>保証料</t>
  </si>
  <si>
    <t>損害保険料</t>
  </si>
  <si>
    <t>鍵交換費用</t>
  </si>
  <si>
    <t>支払い方法</t>
  </si>
  <si>
    <t>種別</t>
  </si>
  <si>
    <t>支払時期</t>
  </si>
  <si>
    <t>鍵番号</t>
  </si>
  <si>
    <t>場所</t>
  </si>
  <si>
    <t>本数</t>
  </si>
  <si>
    <t>管理会社</t>
  </si>
  <si>
    <t>商号</t>
  </si>
  <si>
    <t>本店住所</t>
  </si>
  <si>
    <t>担当店</t>
  </si>
  <si>
    <t>担当者</t>
  </si>
  <si>
    <t>電話番号</t>
  </si>
  <si>
    <t>申込み期限</t>
  </si>
  <si>
    <t>契約一時金</t>
  </si>
  <si>
    <t>契約事務手数料</t>
  </si>
  <si>
    <t>事前説明日</t>
  </si>
  <si>
    <t>契約日</t>
  </si>
  <si>
    <t>引渡日</t>
  </si>
  <si>
    <t>貸主</t>
  </si>
  <si>
    <t>住所</t>
  </si>
  <si>
    <t>氏名</t>
  </si>
  <si>
    <t>所有者</t>
  </si>
  <si>
    <t>貸主と所有者が異なる場合</t>
  </si>
  <si>
    <t>借主</t>
  </si>
  <si>
    <t>連絡先</t>
  </si>
  <si>
    <t>入居者</t>
  </si>
  <si>
    <t>合計人数</t>
  </si>
  <si>
    <t>緊急連絡先1</t>
  </si>
  <si>
    <t>氏名又は勤務先</t>
  </si>
  <si>
    <t>電話</t>
  </si>
  <si>
    <t>携帯電話</t>
  </si>
  <si>
    <t>賃借人との関係</t>
  </si>
  <si>
    <t>緊急連絡先2</t>
  </si>
  <si>
    <t>遅延損害金</t>
  </si>
  <si>
    <t>1日あたり</t>
  </si>
  <si>
    <t>特約事項</t>
  </si>
  <si>
    <t>特約①</t>
  </si>
  <si>
    <t>特約②</t>
  </si>
  <si>
    <t>特約③</t>
  </si>
  <si>
    <t>特約④</t>
  </si>
  <si>
    <t>特約⑤</t>
  </si>
  <si>
    <t>仲介業者①</t>
  </si>
  <si>
    <t>代表者</t>
  </si>
  <si>
    <t>事務所</t>
  </si>
  <si>
    <t>免許証番号</t>
  </si>
  <si>
    <t>番号内容すべてを記載</t>
  </si>
  <si>
    <t>免許年月日</t>
  </si>
  <si>
    <t>取引態様</t>
  </si>
  <si>
    <t>１：代理　２：媒介</t>
  </si>
  <si>
    <t>説明者</t>
  </si>
  <si>
    <t>主任者番号</t>
  </si>
  <si>
    <t>保証協会名称</t>
  </si>
  <si>
    <t>保証協会所在地</t>
  </si>
  <si>
    <t>所属地方本部</t>
  </si>
  <si>
    <t>地方本部所在地</t>
  </si>
  <si>
    <t>供託所</t>
  </si>
  <si>
    <t>供託所所在地</t>
  </si>
  <si>
    <t>仲介業者②</t>
  </si>
  <si>
    <t>建物使用貸借契約書</t>
  </si>
  <si>
    <t>頭書(1)　＜目的物件の表示＞</t>
  </si>
  <si>
    <t>建　物</t>
  </si>
  <si>
    <t>名　称</t>
  </si>
  <si>
    <t>部屋番号</t>
  </si>
  <si>
    <t>(住居表示)</t>
  </si>
  <si>
    <t>構　造</t>
  </si>
  <si>
    <t>種　類</t>
  </si>
  <si>
    <t>住戸部分</t>
  </si>
  <si>
    <t>鍵</t>
  </si>
  <si>
    <t>NO.</t>
  </si>
  <si>
    <t>附　属
施　設</t>
  </si>
  <si>
    <t>駐車場</t>
  </si>
  <si>
    <t>含まない</t>
  </si>
  <si>
    <t>特記事項</t>
  </si>
  <si>
    <t>自転車置場</t>
  </si>
  <si>
    <t>頭書(2)　＜使用目的＞</t>
  </si>
  <si>
    <t>東北地方太平洋沖地震、津波等による被災者及び、福島原子力発電所の事故に伴う避難指示</t>
  </si>
  <si>
    <t>等の対象者の仮住まいとしての使用に限る。</t>
  </si>
  <si>
    <t>頭書(3)　＜契約の終期＞</t>
  </si>
  <si>
    <t>頭書(4)　＜借主、入居者及び緊急連絡先＞</t>
  </si>
  <si>
    <t>借主氏名</t>
  </si>
  <si>
    <t>入居者(氏名)</t>
  </si>
  <si>
    <t>年齢</t>
  </si>
  <si>
    <t>続柄</t>
  </si>
  <si>
    <t>合計</t>
  </si>
  <si>
    <t>人</t>
  </si>
  <si>
    <t>借主との関係</t>
  </si>
  <si>
    <t>※緊急連絡先は2ヶ所あることが望ましい</t>
  </si>
  <si>
    <t>頭書5　＜貸主及び管理会社＞</t>
  </si>
  <si>
    <t>貸　主</t>
  </si>
  <si>
    <t>〒</t>
  </si>
  <si>
    <t>商号又は名称</t>
  </si>
  <si>
    <t>管理担当</t>
  </si>
  <si>
    <t>※貸主と建物の所有者が異なる場合は、次の欄も記載すること。</t>
  </si>
  <si>
    <t>頭書6　＜明け渡しの遅延損害金＞</t>
  </si>
  <si>
    <t>頭書7　＜特約事項＞</t>
  </si>
  <si>
    <t>乙は、本契約期間満了後も継続して本物件への入居を希望する場合には、期間満了の10日前</t>
  </si>
  <si>
    <t>までに甲に申し出る必要があります。この場合、原則として有償の賃貸借契約となります。</t>
  </si>
  <si>
    <t>乙が継続して入居を希望する場合には、甲は本契約期間満了の1ヶ月前までに正式な賃貸借</t>
  </si>
  <si>
    <t>契約書を開示するものとします。</t>
  </si>
  <si>
    <t>（賃貸借契約の条件案）</t>
  </si>
  <si>
    <t>●</t>
  </si>
  <si>
    <t>契約種別：</t>
  </si>
  <si>
    <t>契約期間：</t>
  </si>
  <si>
    <t>月額家賃：</t>
  </si>
  <si>
    <t>敷　　金：</t>
  </si>
  <si>
    <t>月額家賃の</t>
  </si>
  <si>
    <t>ヶ月分</t>
  </si>
  <si>
    <t>損害保険料：</t>
  </si>
  <si>
    <t>その他</t>
  </si>
  <si>
    <t>本契約の締結を証するため本契約書を2通作成し、貸主(甲)及び借主(乙)が記名押印のうえ、</t>
  </si>
  <si>
    <t>各自その1通を保有するものとします。</t>
  </si>
  <si>
    <t>貸　主（甲）</t>
  </si>
  <si>
    <t>借　主（乙）</t>
  </si>
  <si>
    <t>定期建物賃貸借契約についての説明</t>
  </si>
  <si>
    <t>貸主　住所</t>
  </si>
  <si>
    <t>㊞</t>
  </si>
  <si>
    <t>仲介人　住所</t>
  </si>
  <si>
    <t>　下記建物について定期建物賃貸借契約を締結するにあたり、借地借家法第38条第2項に基づき、次のとおり説明します。</t>
  </si>
  <si>
    <t>　下記建物の賃貸借契約は、更新が無く、期間の満了により賃貸借は終了しますので、期間の満了の日の翌日を始期とする新たな賃貸借契約（再契約）を締結する場合を除き、期間の満了の日までに、下記住宅を明渡さなければなりません。</t>
  </si>
  <si>
    <t>記</t>
  </si>
  <si>
    <t>（１）建物</t>
  </si>
  <si>
    <t>名称</t>
  </si>
  <si>
    <t>（２）契約期間</t>
  </si>
  <si>
    <t>カ月</t>
  </si>
  <si>
    <t>上記建物につきまして、借地借家法第38条第2項に基づく書面の交付と説明を受けました。</t>
  </si>
  <si>
    <t xml:space="preserve">   平成</t>
  </si>
  <si>
    <t>年　　月　　日</t>
  </si>
  <si>
    <t>借主　住所</t>
  </si>
  <si>
    <t>定期建物賃貸借契約書</t>
  </si>
  <si>
    <t>＜物件の表示＞</t>
  </si>
  <si>
    <t>＜賃料等＞</t>
  </si>
  <si>
    <t>（月額）</t>
  </si>
  <si>
    <t>バイク置場</t>
  </si>
  <si>
    <t>駐輪場</t>
  </si>
  <si>
    <t>＜契約期間等＞</t>
  </si>
  <si>
    <t>＜入居者（全員）＞</t>
  </si>
  <si>
    <t>入居者（氏名）</t>
  </si>
  <si>
    <t>＜緊急連絡先＞</t>
  </si>
  <si>
    <t>＜鍵番号＞</t>
  </si>
  <si>
    <t>＜管理＞</t>
  </si>
  <si>
    <t>＜再契約内容＞</t>
  </si>
  <si>
    <t>再契約申込期限</t>
  </si>
  <si>
    <t>期間満了の</t>
  </si>
  <si>
    <t>再契約時に乙が支払う費用</t>
  </si>
  <si>
    <t>新賃料の</t>
  </si>
  <si>
    <t>ヶ月相当額</t>
  </si>
  <si>
    <t>礼金として新賃料の</t>
  </si>
  <si>
    <t>円</t>
  </si>
  <si>
    <t>＜特約事項＞</t>
  </si>
  <si>
    <t>貸主(甲)と借主(乙)は、本契約の証として本書2通を作成し、各自その1通を保有するものとします。</t>
  </si>
  <si>
    <t>（住所）</t>
  </si>
  <si>
    <t>（氏名）</t>
  </si>
  <si>
    <t>（電話）</t>
  </si>
  <si>
    <t>媒介業者</t>
  </si>
  <si>
    <t>代表者の氏名</t>
  </si>
  <si>
    <t>代表取締役</t>
  </si>
  <si>
    <t>取締役社長</t>
  </si>
  <si>
    <t>主たる事務所</t>
  </si>
  <si>
    <t>取引の態様</t>
  </si>
  <si>
    <t>宅地建物取引主任者</t>
  </si>
  <si>
    <t>登録番号</t>
  </si>
  <si>
    <t>平成　　年　　月　　日</t>
  </si>
  <si>
    <t>定期建物賃貸借契約終了についての通知（見本）</t>
  </si>
  <si>
    <t>（借主）住所</t>
  </si>
  <si>
    <t>様</t>
  </si>
  <si>
    <t>（貸主）住所</t>
  </si>
  <si>
    <t>契約終了期日</t>
  </si>
  <si>
    <t>：</t>
  </si>
  <si>
    <t>　私が賃貸している下記建物について、上記記載の期日に期間の満了により賃貸借が終了します。</t>
  </si>
  <si>
    <t>　なお、本物件については、期間の満了の日の翌日を始期とする新たな賃貸借契約（再契約）を締結する意向があることを申し添えます。</t>
  </si>
  <si>
    <t>定期建物賃貸借契約終了についての通知</t>
  </si>
  <si>
    <t>引渡日から</t>
  </si>
  <si>
    <t>含まない</t>
  </si>
  <si>
    <t>始期</t>
  </si>
  <si>
    <t>住所・電話番号</t>
  </si>
  <si>
    <t>仲介会社に手続きを依頼する場合は、業者に重要事項説明義務や仲介手数料等が発生します。</t>
  </si>
  <si>
    <t>物件情報</t>
  </si>
  <si>
    <t>　　　　　年齢</t>
  </si>
  <si>
    <t>入居者１　氏名</t>
  </si>
  <si>
    <t>　　　　　続柄</t>
  </si>
  <si>
    <t>入居者２　氏名</t>
  </si>
  <si>
    <t>入居者３　氏名</t>
  </si>
  <si>
    <t>入居者４　氏名</t>
  </si>
  <si>
    <t>入居者５　氏名</t>
  </si>
  <si>
    <t>使用貸借契約・定期借家契約　共通</t>
  </si>
  <si>
    <t>使用貸借契約の期間</t>
  </si>
  <si>
    <t>定期借家契約の期間</t>
  </si>
  <si>
    <t>定期借家契約時</t>
  </si>
  <si>
    <t>支払い方法</t>
  </si>
  <si>
    <t>仲介会社が契約業務を行なう場合</t>
  </si>
  <si>
    <t xml:space="preserve">契約書式集入力シート（基本情報）　
</t>
  </si>
  <si>
    <t>記入例（黄色部分を入力すると各書式に反映されます）</t>
  </si>
  <si>
    <t>書式を直接修正したい場合は「ツール」メニュー→「保護」→「シート保護の解除」を行なって下さい。</t>
  </si>
  <si>
    <t>再契約
内容</t>
  </si>
  <si>
    <t>１：振込　２：持参</t>
  </si>
  <si>
    <t>３：口座振替</t>
  </si>
  <si>
    <t>平成（昭和）●年●月と入力</t>
  </si>
  <si>
    <t>年齢の数字のみ入力</t>
  </si>
  <si>
    <t>※</t>
  </si>
  <si>
    <t>本人・妻・長男・長女・父・母など</t>
  </si>
  <si>
    <t>フルネームで</t>
  </si>
  <si>
    <t>いない場合は「-」と入力</t>
  </si>
  <si>
    <t>数値のみ入力（本）</t>
  </si>
  <si>
    <t>ない場合は「-」と入力</t>
  </si>
  <si>
    <t>※</t>
  </si>
  <si>
    <t>3ヶ月以内を推奨</t>
  </si>
  <si>
    <t>月額共益費等：</t>
  </si>
  <si>
    <t>定期借家契約</t>
  </si>
  <si>
    <t>電話1</t>
  </si>
  <si>
    <t>電話2</t>
  </si>
  <si>
    <t>必須</t>
  </si>
  <si>
    <t>電話1</t>
  </si>
  <si>
    <t>㊞</t>
  </si>
  <si>
    <t>水色部分は直接修正できます。</t>
  </si>
  <si>
    <t>XXX-XXXX</t>
  </si>
  <si>
    <t>東京都○○区○○町１－１－１</t>
  </si>
  <si>
    <t>鉄筋コンクリート造陸屋根5階建て</t>
  </si>
  <si>
    <t>マンション</t>
  </si>
  <si>
    <t>2DK</t>
  </si>
  <si>
    <t>平成10年3月</t>
  </si>
  <si>
    <t>大家　仁助</t>
  </si>
  <si>
    <t>XX-XXXX-XXXX</t>
  </si>
  <si>
    <t>宮城県○○市△△町１－１－１</t>
  </si>
  <si>
    <t>借家　太郎</t>
  </si>
  <si>
    <t>000-0000-0000</t>
  </si>
  <si>
    <t>仮家　太郎</t>
  </si>
  <si>
    <t>本人</t>
  </si>
  <si>
    <t>仮家　桜子</t>
  </si>
  <si>
    <t>妻</t>
  </si>
  <si>
    <t>仮家　一郎</t>
  </si>
  <si>
    <t>長男</t>
  </si>
  <si>
    <t>仮家　菜々子</t>
  </si>
  <si>
    <t>長女</t>
  </si>
  <si>
    <t>田中　次郎</t>
  </si>
  <si>
    <t>東京都○○区□□町１－１－１</t>
  </si>
  <si>
    <t>甥</t>
  </si>
  <si>
    <t>佐藤　花子</t>
  </si>
  <si>
    <t>埼玉県○○市□□町１－１－１</t>
  </si>
  <si>
    <t>実母</t>
  </si>
  <si>
    <t>玄関</t>
  </si>
  <si>
    <t>1234567</t>
  </si>
  <si>
    <t>○○不動産株式会社</t>
  </si>
  <si>
    <t>東京都○○区△△町１－１－１</t>
  </si>
  <si>
    <t>本店</t>
  </si>
  <si>
    <t>立住　守</t>
  </si>
  <si>
    <t>契約締結日</t>
  </si>
  <si>
    <t>翌月分を当月末日まで</t>
  </si>
  <si>
    <t>1ヶ月前</t>
  </si>
  <si>
    <t>原状回復の基準日は、本契約始期ではなく、従前の使用貸借契約による入居日とする。</t>
  </si>
  <si>
    <t>○○マンション</t>
  </si>
  <si>
    <t>東京都○○区○○町１－１－１</t>
  </si>
  <si>
    <t>通常賃料の1.5倍を30日で割った金額を参考に記入します（数字のみ）。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</si>
</sst>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階&quot;&quot;部&quot;&quot;分&quot;"/>
    <numFmt numFmtId="178" formatCode="0&quot;号&quot;&quot;室&quot;"/>
    <numFmt numFmtId="179" formatCode="#,##0.00&quot;㎡&quot;"/>
    <numFmt numFmtId="180" formatCode="General&quot;年&quot;"/>
    <numFmt numFmtId="181" formatCode="General&quot;円&quot;"/>
    <numFmt numFmtId="182" formatCode="General&quot;㎡&quot;"/>
    <numFmt numFmtId="183" formatCode="0&quot;歳&quot;"/>
    <numFmt numFmtId="184" formatCode="&quot;金&quot;#,##0&quot;円&quot;"/>
    <numFmt numFmtId="185" formatCode="General&quot;本&quot;"/>
    <numFmt numFmtId="186" formatCode="[$-411]ggge&quot;年&quot;m&quot;月&quot;d&quot;日&quot;&quot;ま&quot;&quot;で&quot;"/>
    <numFmt numFmtId="187" formatCode="General&quot;ヶ&quot;&quot;月&quot;"/>
    <numFmt numFmtId="188" formatCode="General&quot;日&quot;&quot;間&quot;"/>
    <numFmt numFmtId="189" formatCode="[$-411]ggge&quot;年&quot;m&quot;月&quot;d&quot;日&quot;;@&quot;～&quot;"/>
    <numFmt numFmtId="190" formatCode="[$-411]ggge&quot;年&quot;m&quot;月&quot;d&quot;日&quot;&quot;～&quot;"/>
    <numFmt numFmtId="191" formatCode="[$-411]ggge&quot;年&quot;m&quot;月&quot;d&quot;日&quot;&quot;までの&quot;"/>
    <numFmt numFmtId="192" formatCode="General&quot;ヶ月&quot;"/>
    <numFmt numFmtId="193" formatCode="General&quot;日間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5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Ｐゴシック"/>
      <family val="3"/>
    </font>
    <font>
      <b/>
      <sz val="12"/>
      <color indexed="10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2"/>
      <name val="ＭＳ Ｐゴシック"/>
      <family val="3"/>
    </font>
    <font>
      <b/>
      <sz val="16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9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6" fillId="3" borderId="0" xfId="0" applyFont="1" applyFill="1" applyAlignment="1" applyProtection="1">
      <alignment horizontal="right" vertical="center"/>
      <protection/>
    </xf>
    <xf numFmtId="0" fontId="7" fillId="3" borderId="0" xfId="0" applyFont="1" applyFill="1" applyAlignment="1" applyProtection="1">
      <alignment horizontal="right" vertical="center"/>
      <protection/>
    </xf>
    <xf numFmtId="0" fontId="5" fillId="3" borderId="2" xfId="0" applyFont="1" applyFill="1" applyBorder="1" applyAlignment="1" applyProtection="1">
      <alignment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vertical="center"/>
      <protection/>
    </xf>
    <xf numFmtId="176" fontId="8" fillId="3" borderId="7" xfId="0" applyNumberFormat="1" applyFont="1" applyFill="1" applyBorder="1" applyAlignment="1" applyProtection="1">
      <alignment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8" fillId="3" borderId="0" xfId="0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7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left"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3" xfId="0" applyFont="1" applyFill="1" applyBorder="1" applyAlignment="1" applyProtection="1">
      <alignment horizontal="left" vertical="top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/>
      <protection/>
    </xf>
    <xf numFmtId="0" fontId="9" fillId="0" borderId="24" xfId="0" applyFont="1" applyFill="1" applyBorder="1" applyAlignment="1" applyProtection="1">
      <alignment vertical="top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top"/>
      <protection/>
    </xf>
    <xf numFmtId="0" fontId="9" fillId="0" borderId="27" xfId="0" applyFont="1" applyFill="1" applyBorder="1" applyAlignment="1" applyProtection="1">
      <alignment vertical="top"/>
      <protection/>
    </xf>
    <xf numFmtId="0" fontId="9" fillId="0" borderId="28" xfId="0" applyFont="1" applyFill="1" applyBorder="1" applyAlignment="1" applyProtection="1">
      <alignment horizontal="left" vertical="center" shrinkToFit="1"/>
      <protection/>
    </xf>
    <xf numFmtId="0" fontId="9" fillId="0" borderId="18" xfId="0" applyFont="1" applyFill="1" applyBorder="1" applyAlignment="1" applyProtection="1">
      <alignment horizontal="left" vertical="center" shrinkToFit="1"/>
      <protection/>
    </xf>
    <xf numFmtId="0" fontId="9" fillId="0" borderId="4" xfId="0" applyFont="1" applyFill="1" applyBorder="1" applyAlignment="1" applyProtection="1">
      <alignment vertical="center" shrinkToFit="1"/>
      <protection/>
    </xf>
    <xf numFmtId="0" fontId="9" fillId="0" borderId="7" xfId="0" applyFont="1" applyFill="1" applyBorder="1" applyAlignment="1" applyProtection="1">
      <alignment vertical="center" shrinkToFit="1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9" fillId="0" borderId="7" xfId="0" applyFont="1" applyFill="1" applyBorder="1" applyAlignment="1" applyProtection="1">
      <alignment horizontal="right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 shrinkToFit="1"/>
    </xf>
    <xf numFmtId="0" fontId="7" fillId="3" borderId="0" xfId="0" applyFont="1" applyFill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10" fillId="3" borderId="0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2" fillId="3" borderId="0" xfId="0" applyFont="1" applyFill="1" applyAlignment="1">
      <alignment vertical="center" shrinkToFit="1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176" fontId="11" fillId="3" borderId="7" xfId="0" applyNumberFormat="1" applyFont="1" applyFill="1" applyBorder="1" applyAlignment="1">
      <alignment vertical="center"/>
    </xf>
    <xf numFmtId="176" fontId="13" fillId="3" borderId="0" xfId="0" applyNumberFormat="1" applyFont="1" applyFill="1" applyAlignment="1">
      <alignment vertical="center"/>
    </xf>
    <xf numFmtId="176" fontId="11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176" fontId="14" fillId="3" borderId="32" xfId="0" applyNumberFormat="1" applyFont="1" applyFill="1" applyBorder="1" applyAlignment="1">
      <alignment horizontal="center"/>
    </xf>
    <xf numFmtId="176" fontId="13" fillId="3" borderId="0" xfId="0" applyNumberFormat="1" applyFont="1" applyFill="1" applyAlignment="1">
      <alignment horizontal="right" vertical="center"/>
    </xf>
    <xf numFmtId="176" fontId="8" fillId="3" borderId="0" xfId="0" applyNumberFormat="1" applyFont="1" applyFill="1" applyAlignment="1">
      <alignment horizontal="right" vertical="center"/>
    </xf>
    <xf numFmtId="177" fontId="8" fillId="3" borderId="7" xfId="0" applyNumberFormat="1" applyFont="1" applyFill="1" applyBorder="1" applyAlignment="1">
      <alignment vertical="center"/>
    </xf>
    <xf numFmtId="176" fontId="8" fillId="3" borderId="7" xfId="0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176" fontId="15" fillId="3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 shrinkToFi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right"/>
    </xf>
    <xf numFmtId="176" fontId="16" fillId="3" borderId="32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right" vertical="center"/>
    </xf>
    <xf numFmtId="176" fontId="17" fillId="3" borderId="0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0" fillId="3" borderId="4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3" borderId="4" xfId="0" applyNumberFormat="1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181" fontId="9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17" fontId="8" fillId="0" borderId="0" xfId="0" applyNumberFormat="1" applyFont="1" applyFill="1" applyBorder="1" applyAlignment="1" applyProtection="1">
      <alignment horizontal="center" vertical="center" shrinkToFit="1"/>
      <protection/>
    </xf>
    <xf numFmtId="182" fontId="8" fillId="0" borderId="0" xfId="0" applyNumberFormat="1" applyFont="1" applyFill="1" applyBorder="1" applyAlignment="1" applyProtection="1">
      <alignment vertical="center" shrinkToFit="1"/>
      <protection/>
    </xf>
    <xf numFmtId="182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7" fontId="8" fillId="0" borderId="0" xfId="0" applyNumberFormat="1" applyFont="1" applyFill="1" applyBorder="1" applyAlignment="1" applyProtection="1">
      <alignment horizontal="left" vertical="center" shrinkToFit="1"/>
      <protection/>
    </xf>
    <xf numFmtId="182" fontId="8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183" fontId="8" fillId="0" borderId="0" xfId="0" applyNumberFormat="1" applyFont="1" applyFill="1" applyBorder="1" applyAlignment="1" applyProtection="1">
      <alignment horizontal="center" vertical="center"/>
      <protection/>
    </xf>
    <xf numFmtId="183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184" fontId="8" fillId="0" borderId="0" xfId="0" applyNumberFormat="1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37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18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 applyProtection="1">
      <alignment vertical="center"/>
      <protection/>
    </xf>
    <xf numFmtId="180" fontId="9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176" fontId="0" fillId="0" borderId="44" xfId="0" applyNumberFormat="1" applyFill="1" applyBorder="1" applyAlignment="1" applyProtection="1">
      <alignment horizontal="left" vertical="center"/>
      <protection/>
    </xf>
    <xf numFmtId="0" fontId="28" fillId="0" borderId="34" xfId="0" applyFont="1" applyBorder="1" applyAlignment="1">
      <alignment vertical="center"/>
    </xf>
    <xf numFmtId="0" fontId="28" fillId="2" borderId="42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176" fontId="0" fillId="0" borderId="12" xfId="0" applyNumberFormat="1" applyFill="1" applyBorder="1" applyAlignment="1" applyProtection="1">
      <alignment horizontal="left" vertical="center"/>
      <protection locked="0"/>
    </xf>
    <xf numFmtId="0" fontId="27" fillId="0" borderId="32" xfId="0" applyFont="1" applyBorder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92" fontId="4" fillId="0" borderId="0" xfId="0" applyNumberFormat="1" applyFont="1" applyAlignment="1">
      <alignment horizontal="center" vertical="center"/>
    </xf>
    <xf numFmtId="193" fontId="4" fillId="0" borderId="0" xfId="0" applyNumberFormat="1" applyFont="1" applyAlignment="1">
      <alignment horizontal="center" vertical="center"/>
    </xf>
    <xf numFmtId="177" fontId="8" fillId="3" borderId="7" xfId="0" applyNumberFormat="1" applyFont="1" applyFill="1" applyBorder="1" applyAlignment="1" applyProtection="1">
      <alignment horizontal="left" vertical="center"/>
      <protection/>
    </xf>
    <xf numFmtId="176" fontId="8" fillId="0" borderId="32" xfId="0" applyNumberFormat="1" applyFont="1" applyFill="1" applyBorder="1" applyAlignment="1" applyProtection="1">
      <alignment vertical="center"/>
      <protection/>
    </xf>
    <xf numFmtId="176" fontId="0" fillId="2" borderId="44" xfId="0" applyNumberForma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7" fillId="6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177" fontId="0" fillId="2" borderId="1" xfId="0" applyNumberFormat="1" applyFill="1" applyBorder="1" applyAlignment="1" applyProtection="1">
      <alignment horizontal="left" vertical="center"/>
      <protection locked="0"/>
    </xf>
    <xf numFmtId="178" fontId="0" fillId="2" borderId="1" xfId="0" applyNumberFormat="1" applyFill="1" applyBorder="1" applyAlignment="1" applyProtection="1">
      <alignment horizontal="left" vertical="center"/>
      <protection locked="0"/>
    </xf>
    <xf numFmtId="179" fontId="0" fillId="2" borderId="1" xfId="0" applyNumberFormat="1" applyFill="1" applyBorder="1" applyAlignment="1" applyProtection="1">
      <alignment horizontal="left" vertical="center"/>
      <protection locked="0"/>
    </xf>
    <xf numFmtId="17" fontId="0" fillId="2" borderId="1" xfId="0" applyNumberFormat="1" applyFill="1" applyBorder="1" applyAlignment="1" applyProtection="1">
      <alignment horizontal="left" vertical="center"/>
      <protection locked="0"/>
    </xf>
    <xf numFmtId="184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76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left" vertical="center" wrapText="1"/>
      <protection locked="0"/>
    </xf>
    <xf numFmtId="38" fontId="0" fillId="2" borderId="42" xfId="17" applyFill="1" applyBorder="1" applyAlignment="1" applyProtection="1">
      <alignment horizontal="left" vertical="center"/>
      <protection locked="0"/>
    </xf>
    <xf numFmtId="38" fontId="0" fillId="2" borderId="1" xfId="17" applyFill="1" applyBorder="1" applyAlignment="1" applyProtection="1">
      <alignment horizontal="left" vertical="center"/>
      <protection locked="0"/>
    </xf>
    <xf numFmtId="58" fontId="0" fillId="2" borderId="1" xfId="0" applyNumberFormat="1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178" fontId="8" fillId="0" borderId="46" xfId="0" applyNumberFormat="1" applyFont="1" applyFill="1" applyBorder="1" applyAlignment="1" applyProtection="1">
      <alignment horizontal="center" vertical="center"/>
      <protection/>
    </xf>
    <xf numFmtId="178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178" fontId="8" fillId="0" borderId="50" xfId="0" applyNumberFormat="1" applyFont="1" applyFill="1" applyBorder="1" applyAlignment="1" applyProtection="1">
      <alignment horizontal="center" vertical="center"/>
      <protection/>
    </xf>
    <xf numFmtId="177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177" fontId="8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8" borderId="52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9" fillId="5" borderId="40" xfId="0" applyFont="1" applyFill="1" applyBorder="1" applyAlignment="1">
      <alignment horizontal="center" vertical="center" textRotation="255"/>
    </xf>
    <xf numFmtId="0" fontId="29" fillId="5" borderId="41" xfId="0" applyFont="1" applyFill="1" applyBorder="1" applyAlignment="1">
      <alignment horizontal="center" vertical="center" textRotation="255"/>
    </xf>
    <xf numFmtId="0" fontId="29" fillId="5" borderId="42" xfId="0" applyFont="1" applyFill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4" fillId="0" borderId="0" xfId="0" applyFont="1" applyAlignment="1">
      <alignment vertical="top" wrapText="1"/>
    </xf>
    <xf numFmtId="0" fontId="30" fillId="11" borderId="40" xfId="0" applyFont="1" applyFill="1" applyBorder="1" applyAlignment="1">
      <alignment horizontal="center" vertical="center" textRotation="255"/>
    </xf>
    <xf numFmtId="0" fontId="30" fillId="11" borderId="41" xfId="0" applyFont="1" applyFill="1" applyBorder="1" applyAlignment="1">
      <alignment horizontal="center" vertical="center" textRotation="255"/>
    </xf>
    <xf numFmtId="0" fontId="30" fillId="11" borderId="42" xfId="0" applyFont="1" applyFill="1" applyBorder="1" applyAlignment="1">
      <alignment horizontal="center" vertical="center" textRotation="255"/>
    </xf>
    <xf numFmtId="0" fontId="29" fillId="12" borderId="40" xfId="0" applyFont="1" applyFill="1" applyBorder="1" applyAlignment="1">
      <alignment horizontal="center" vertical="center" textRotation="255"/>
    </xf>
    <xf numFmtId="0" fontId="29" fillId="12" borderId="41" xfId="0" applyFont="1" applyFill="1" applyBorder="1" applyAlignment="1">
      <alignment horizontal="center" vertical="center" textRotation="255"/>
    </xf>
    <xf numFmtId="0" fontId="29" fillId="12" borderId="4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" fontId="8" fillId="0" borderId="35" xfId="0" applyNumberFormat="1" applyFont="1" applyFill="1" applyBorder="1" applyAlignment="1" applyProtection="1">
      <alignment horizontal="center" vertical="center" shrinkToFit="1"/>
      <protection/>
    </xf>
    <xf numFmtId="17" fontId="8" fillId="0" borderId="36" xfId="0" applyNumberFormat="1" applyFont="1" applyFill="1" applyBorder="1" applyAlignment="1" applyProtection="1">
      <alignment horizontal="center" vertical="center" shrinkToFit="1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8" fillId="0" borderId="54" xfId="0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>
      <alignment horizontal="center" vertical="center" shrinkToFit="1"/>
      <protection/>
    </xf>
    <xf numFmtId="0" fontId="8" fillId="0" borderId="55" xfId="0" applyFont="1" applyFill="1" applyBorder="1" applyAlignment="1" applyProtection="1">
      <alignment horizontal="center" vertical="center" shrinkToFit="1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185" fontId="8" fillId="0" borderId="56" xfId="0" applyNumberFormat="1" applyFont="1" applyFill="1" applyBorder="1" applyAlignment="1" applyProtection="1">
      <alignment horizontal="center" vertical="center"/>
      <protection/>
    </xf>
    <xf numFmtId="185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 shrinkToFit="1"/>
      <protection/>
    </xf>
    <xf numFmtId="0" fontId="8" fillId="0" borderId="56" xfId="0" applyFont="1" applyFill="1" applyBorder="1" applyAlignment="1" applyProtection="1">
      <alignment horizontal="center" vertical="center" shrinkToFit="1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43" xfId="0" applyFont="1" applyFill="1" applyBorder="1" applyAlignment="1" applyProtection="1">
      <alignment horizontal="left" vertical="center"/>
      <protection/>
    </xf>
    <xf numFmtId="0" fontId="8" fillId="6" borderId="3" xfId="0" applyFont="1" applyFill="1" applyBorder="1" applyAlignment="1" applyProtection="1">
      <alignment horizontal="center" vertical="center"/>
      <protection locked="0"/>
    </xf>
    <xf numFmtId="182" fontId="8" fillId="0" borderId="56" xfId="0" applyNumberFormat="1" applyFont="1" applyFill="1" applyBorder="1" applyAlignment="1" applyProtection="1">
      <alignment horizontal="center" vertical="center" shrinkToFit="1"/>
      <protection/>
    </xf>
    <xf numFmtId="182" fontId="8" fillId="0" borderId="57" xfId="0" applyNumberFormat="1" applyFont="1" applyFill="1" applyBorder="1" applyAlignment="1" applyProtection="1">
      <alignment horizontal="center" vertical="center" shrinkToFit="1"/>
      <protection/>
    </xf>
    <xf numFmtId="0" fontId="8" fillId="0" borderId="59" xfId="0" applyFont="1" applyFill="1" applyBorder="1" applyAlignment="1" applyProtection="1">
      <alignment horizontal="center" vertical="center" shrinkToFit="1"/>
      <protection/>
    </xf>
    <xf numFmtId="0" fontId="8" fillId="0" borderId="60" xfId="0" applyFont="1" applyFill="1" applyBorder="1" applyAlignment="1" applyProtection="1">
      <alignment horizontal="center" vertical="center" shrinkToFit="1"/>
      <protection/>
    </xf>
    <xf numFmtId="0" fontId="8" fillId="6" borderId="35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186" fontId="8" fillId="0" borderId="53" xfId="0" applyNumberFormat="1" applyFont="1" applyFill="1" applyBorder="1" applyAlignment="1" applyProtection="1">
      <alignment horizontal="left" vertical="center"/>
      <protection/>
    </xf>
    <xf numFmtId="186" fontId="8" fillId="0" borderId="61" xfId="0" applyNumberFormat="1" applyFont="1" applyFill="1" applyBorder="1" applyAlignment="1" applyProtection="1">
      <alignment horizontal="left" vertical="center"/>
      <protection/>
    </xf>
    <xf numFmtId="186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shrinkToFit="1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183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horizontal="center" vertical="center"/>
      <protection/>
    </xf>
    <xf numFmtId="183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183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35" xfId="0" applyNumberFormat="1" applyFont="1" applyFill="1" applyBorder="1" applyAlignment="1" applyProtection="1">
      <alignment horizontal="center" vertical="center" shrinkToFit="1"/>
      <protection/>
    </xf>
    <xf numFmtId="49" fontId="8" fillId="0" borderId="36" xfId="0" applyNumberFormat="1" applyFont="1" applyFill="1" applyBorder="1" applyAlignment="1" applyProtection="1">
      <alignment horizontal="center" vertical="center" shrinkToFit="1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left" vertical="center" shrinkToFit="1"/>
      <protection/>
    </xf>
    <xf numFmtId="0" fontId="8" fillId="0" borderId="35" xfId="0" applyFont="1" applyFill="1" applyBorder="1" applyAlignment="1" applyProtection="1">
      <alignment horizontal="left" vertical="center" shrinkToFit="1"/>
      <protection/>
    </xf>
    <xf numFmtId="0" fontId="8" fillId="0" borderId="36" xfId="0" applyFont="1" applyFill="1" applyBorder="1" applyAlignment="1" applyProtection="1">
      <alignment horizontal="left" vertical="center" shrinkToFit="1"/>
      <protection/>
    </xf>
    <xf numFmtId="0" fontId="8" fillId="0" borderId="62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184" fontId="8" fillId="0" borderId="61" xfId="0" applyNumberFormat="1" applyFont="1" applyFill="1" applyBorder="1" applyAlignment="1" applyProtection="1">
      <alignment horizontal="left" vertical="center"/>
      <protection/>
    </xf>
    <xf numFmtId="184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left"/>
      <protection/>
    </xf>
    <xf numFmtId="176" fontId="8" fillId="0" borderId="32" xfId="0" applyNumberFormat="1" applyFont="1" applyFill="1" applyBorder="1" applyAlignment="1" applyProtection="1">
      <alignment horizontal="right" vertical="center"/>
      <protection/>
    </xf>
    <xf numFmtId="184" fontId="8" fillId="0" borderId="32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6" borderId="63" xfId="0" applyFont="1" applyFill="1" applyBorder="1" applyAlignment="1" applyProtection="1">
      <alignment horizontal="left" vertical="top"/>
      <protection locked="0"/>
    </xf>
    <xf numFmtId="0" fontId="8" fillId="6" borderId="0" xfId="0" applyFont="1" applyFill="1" applyBorder="1" applyAlignment="1" applyProtection="1">
      <alignment horizontal="left" vertical="top"/>
      <protection locked="0"/>
    </xf>
    <xf numFmtId="0" fontId="8" fillId="6" borderId="34" xfId="0" applyFont="1" applyFill="1" applyBorder="1" applyAlignment="1" applyProtection="1">
      <alignment horizontal="left" vertical="top"/>
      <protection locked="0"/>
    </xf>
    <xf numFmtId="0" fontId="8" fillId="6" borderId="64" xfId="0" applyFont="1" applyFill="1" applyBorder="1" applyAlignment="1" applyProtection="1">
      <alignment horizontal="left" vertical="top"/>
      <protection locked="0"/>
    </xf>
    <xf numFmtId="0" fontId="8" fillId="6" borderId="32" xfId="0" applyFont="1" applyFill="1" applyBorder="1" applyAlignment="1" applyProtection="1">
      <alignment horizontal="left" vertical="top"/>
      <protection locked="0"/>
    </xf>
    <xf numFmtId="0" fontId="8" fillId="6" borderId="38" xfId="0" applyFont="1" applyFill="1" applyBorder="1" applyAlignment="1" applyProtection="1">
      <alignment horizontal="left" vertical="top"/>
      <protection locked="0"/>
    </xf>
    <xf numFmtId="183" fontId="8" fillId="0" borderId="28" xfId="0" applyNumberFormat="1" applyFont="1" applyFill="1" applyBorder="1" applyAlignment="1" applyProtection="1">
      <alignment horizontal="center" vertical="center"/>
      <protection/>
    </xf>
    <xf numFmtId="183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49" fontId="8" fillId="6" borderId="0" xfId="0" applyNumberFormat="1" applyFont="1" applyFill="1" applyBorder="1" applyAlignment="1" applyProtection="1">
      <alignment vertical="top"/>
      <protection locked="0"/>
    </xf>
    <xf numFmtId="49" fontId="8" fillId="6" borderId="32" xfId="0" applyNumberFormat="1" applyFont="1" applyFill="1" applyBorder="1" applyAlignment="1" applyProtection="1">
      <alignment vertical="top"/>
      <protection locked="0"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vertical="center"/>
      <protection/>
    </xf>
    <xf numFmtId="0" fontId="8" fillId="0" borderId="69" xfId="0" applyFont="1" applyFill="1" applyBorder="1" applyAlignment="1" applyProtection="1">
      <alignment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176" fontId="8" fillId="3" borderId="0" xfId="0" applyNumberFormat="1" applyFont="1" applyFill="1" applyAlignment="1" applyProtection="1">
      <alignment horizontal="right" vertical="center"/>
      <protection/>
    </xf>
    <xf numFmtId="176" fontId="15" fillId="3" borderId="0" xfId="0" applyNumberFormat="1" applyFont="1" applyFill="1" applyAlignment="1" applyProtection="1">
      <alignment vertical="center"/>
      <protection/>
    </xf>
    <xf numFmtId="0" fontId="23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left" vertical="center" shrinkToFit="1"/>
      <protection/>
    </xf>
    <xf numFmtId="0" fontId="9" fillId="3" borderId="0" xfId="0" applyFont="1" applyFill="1" applyAlignment="1" applyProtection="1">
      <alignment vertical="center" shrinkToFit="1"/>
      <protection/>
    </xf>
    <xf numFmtId="0" fontId="5" fillId="3" borderId="0" xfId="0" applyFont="1" applyFill="1" applyAlignment="1" applyProtection="1">
      <alignment horizontal="left" vertical="center" wrapText="1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8" fillId="3" borderId="70" xfId="0" applyNumberFormat="1" applyFont="1" applyFill="1" applyBorder="1" applyAlignment="1" applyProtection="1">
      <alignment horizontal="center" vertical="center"/>
      <protection/>
    </xf>
    <xf numFmtId="0" fontId="22" fillId="3" borderId="71" xfId="0" applyNumberFormat="1" applyFont="1" applyFill="1" applyBorder="1" applyAlignment="1" applyProtection="1">
      <alignment horizontal="center" vertical="center"/>
      <protection/>
    </xf>
    <xf numFmtId="0" fontId="8" fillId="3" borderId="72" xfId="0" applyFont="1" applyFill="1" applyBorder="1" applyAlignment="1" applyProtection="1">
      <alignment vertical="center"/>
      <protection/>
    </xf>
    <xf numFmtId="0" fontId="22" fillId="3" borderId="73" xfId="0" applyFont="1" applyFill="1" applyBorder="1" applyAlignment="1" applyProtection="1">
      <alignment vertical="center"/>
      <protection/>
    </xf>
    <xf numFmtId="0" fontId="5" fillId="3" borderId="73" xfId="0" applyFont="1" applyFill="1" applyBorder="1" applyAlignment="1" applyProtection="1">
      <alignment horizontal="center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22" fillId="3" borderId="7" xfId="0" applyFont="1" applyFill="1" applyBorder="1" applyAlignment="1" applyProtection="1">
      <alignment vertical="center"/>
      <protection/>
    </xf>
    <xf numFmtId="0" fontId="22" fillId="3" borderId="8" xfId="0" applyFont="1" applyFill="1" applyBorder="1" applyAlignment="1" applyProtection="1">
      <alignment vertical="center"/>
      <protection/>
    </xf>
    <xf numFmtId="178" fontId="5" fillId="3" borderId="7" xfId="0" applyNumberFormat="1" applyFont="1" applyFill="1" applyBorder="1" applyAlignment="1" applyProtection="1">
      <alignment horizontal="left" vertical="center"/>
      <protection/>
    </xf>
    <xf numFmtId="188" fontId="9" fillId="0" borderId="74" xfId="0" applyNumberFormat="1" applyFont="1" applyFill="1" applyBorder="1" applyAlignment="1" applyProtection="1">
      <alignment horizontal="center" vertical="center"/>
      <protection/>
    </xf>
    <xf numFmtId="188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 shrinkToFit="1"/>
      <protection/>
    </xf>
    <xf numFmtId="0" fontId="9" fillId="0" borderId="76" xfId="0" applyFont="1" applyFill="1" applyBorder="1" applyAlignment="1" applyProtection="1">
      <alignment horizontal="center" vertical="center" shrinkToFit="1"/>
      <protection/>
    </xf>
    <xf numFmtId="191" fontId="9" fillId="0" borderId="39" xfId="0" applyNumberFormat="1" applyFont="1" applyFill="1" applyBorder="1" applyAlignment="1" applyProtection="1">
      <alignment horizontal="center" vertical="center"/>
      <protection/>
    </xf>
    <xf numFmtId="191" fontId="9" fillId="0" borderId="7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distributed" vertical="center"/>
      <protection/>
    </xf>
    <xf numFmtId="0" fontId="9" fillId="0" borderId="78" xfId="0" applyFont="1" applyFill="1" applyBorder="1" applyAlignment="1" applyProtection="1">
      <alignment horizontal="distributed" vertical="center"/>
      <protection/>
    </xf>
    <xf numFmtId="0" fontId="9" fillId="0" borderId="79" xfId="0" applyFont="1" applyFill="1" applyBorder="1" applyAlignment="1" applyProtection="1">
      <alignment horizontal="left" vertical="center"/>
      <protection/>
    </xf>
    <xf numFmtId="0" fontId="9" fillId="0" borderId="78" xfId="0" applyFont="1" applyFill="1" applyBorder="1" applyAlignment="1" applyProtection="1">
      <alignment horizontal="left" vertical="center"/>
      <protection/>
    </xf>
    <xf numFmtId="0" fontId="9" fillId="0" borderId="80" xfId="0" applyFont="1" applyFill="1" applyBorder="1" applyAlignment="1" applyProtection="1">
      <alignment horizontal="left" vertical="center"/>
      <protection/>
    </xf>
    <xf numFmtId="0" fontId="9" fillId="0" borderId="79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177" fontId="9" fillId="0" borderId="79" xfId="0" applyNumberFormat="1" applyFont="1" applyFill="1" applyBorder="1" applyAlignment="1" applyProtection="1">
      <alignment horizontal="center" vertical="center"/>
      <protection/>
    </xf>
    <xf numFmtId="177" fontId="9" fillId="0" borderId="78" xfId="0" applyNumberFormat="1" applyFont="1" applyFill="1" applyBorder="1" applyAlignment="1" applyProtection="1">
      <alignment horizontal="center" vertical="center"/>
      <protection/>
    </xf>
    <xf numFmtId="178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distributed" vertical="center"/>
      <protection/>
    </xf>
    <xf numFmtId="0" fontId="9" fillId="0" borderId="61" xfId="0" applyFont="1" applyFill="1" applyBorder="1" applyAlignment="1" applyProtection="1">
      <alignment horizontal="distributed" vertical="center"/>
      <protection/>
    </xf>
    <xf numFmtId="0" fontId="9" fillId="0" borderId="53" xfId="0" applyFont="1" applyFill="1" applyBorder="1" applyAlignment="1" applyProtection="1">
      <alignment horizontal="left" vertical="center"/>
      <protection/>
    </xf>
    <xf numFmtId="0" fontId="9" fillId="0" borderId="61" xfId="0" applyFont="1" applyFill="1" applyBorder="1" applyAlignment="1" applyProtection="1">
      <alignment horizontal="left" vertical="center"/>
      <protection/>
    </xf>
    <xf numFmtId="0" fontId="9" fillId="0" borderId="82" xfId="0" applyFont="1" applyFill="1" applyBorder="1" applyAlignment="1" applyProtection="1">
      <alignment horizontal="left" vertical="center"/>
      <protection/>
    </xf>
    <xf numFmtId="0" fontId="9" fillId="0" borderId="53" xfId="0" applyFont="1" applyFill="1" applyBorder="1" applyAlignment="1" applyProtection="1">
      <alignment horizontal="center" vertical="center" shrinkToFit="1"/>
      <protection/>
    </xf>
    <xf numFmtId="0" fontId="9" fillId="0" borderId="61" xfId="0" applyFont="1" applyFill="1" applyBorder="1" applyAlignment="1" applyProtection="1">
      <alignment horizontal="center" vertical="center" shrinkToFit="1"/>
      <protection/>
    </xf>
    <xf numFmtId="0" fontId="9" fillId="0" borderId="44" xfId="0" applyFont="1" applyFill="1" applyBorder="1" applyAlignment="1" applyProtection="1">
      <alignment horizontal="center" vertical="center" shrinkToFit="1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22" fillId="0" borderId="61" xfId="0" applyFont="1" applyFill="1" applyBorder="1" applyAlignment="1" applyProtection="1">
      <alignment vertical="center"/>
      <protection/>
    </xf>
    <xf numFmtId="0" fontId="22" fillId="0" borderId="82" xfId="0" applyFont="1" applyFill="1" applyBorder="1" applyAlignment="1" applyProtection="1">
      <alignment vertical="center"/>
      <protection/>
    </xf>
    <xf numFmtId="0" fontId="9" fillId="0" borderId="83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182" fontId="9" fillId="0" borderId="84" xfId="0" applyNumberFormat="1" applyFont="1" applyFill="1" applyBorder="1" applyAlignment="1" applyProtection="1">
      <alignment horizontal="center" vertical="center" shrinkToFit="1"/>
      <protection/>
    </xf>
    <xf numFmtId="182" fontId="9" fillId="0" borderId="10" xfId="0" applyNumberFormat="1" applyFont="1" applyFill="1" applyBorder="1" applyAlignment="1" applyProtection="1">
      <alignment horizontal="center" vertical="center" shrinkToFit="1"/>
      <protection/>
    </xf>
    <xf numFmtId="182" fontId="9" fillId="0" borderId="85" xfId="0" applyNumberFormat="1" applyFont="1" applyFill="1" applyBorder="1" applyAlignment="1" applyProtection="1">
      <alignment horizontal="center" vertical="center" shrinkToFit="1"/>
      <protection/>
    </xf>
    <xf numFmtId="0" fontId="9" fillId="0" borderId="84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17" fontId="9" fillId="0" borderId="84" xfId="0" applyNumberFormat="1" applyFont="1" applyFill="1" applyBorder="1" applyAlignment="1" applyProtection="1">
      <alignment horizontal="center" vertical="center" shrinkToFit="1"/>
      <protection/>
    </xf>
    <xf numFmtId="17" fontId="9" fillId="0" borderId="10" xfId="0" applyNumberFormat="1" applyFont="1" applyFill="1" applyBorder="1" applyAlignment="1" applyProtection="1">
      <alignment horizontal="center" vertical="center" shrinkToFit="1"/>
      <protection/>
    </xf>
    <xf numFmtId="17" fontId="9" fillId="0" borderId="11" xfId="0" applyNumberFormat="1" applyFont="1" applyFill="1" applyBorder="1" applyAlignment="1" applyProtection="1">
      <alignment horizontal="center" vertical="center" shrinkToFit="1"/>
      <protection/>
    </xf>
    <xf numFmtId="184" fontId="9" fillId="0" borderId="79" xfId="0" applyNumberFormat="1" applyFont="1" applyFill="1" applyBorder="1" applyAlignment="1" applyProtection="1">
      <alignment horizontal="center" vertical="center"/>
      <protection/>
    </xf>
    <xf numFmtId="184" fontId="9" fillId="0" borderId="78" xfId="0" applyNumberFormat="1" applyFont="1" applyFill="1" applyBorder="1" applyAlignment="1" applyProtection="1">
      <alignment horizontal="center" vertical="center"/>
      <protection/>
    </xf>
    <xf numFmtId="184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distributed" vertical="center"/>
      <protection/>
    </xf>
    <xf numFmtId="184" fontId="9" fillId="0" borderId="61" xfId="0" applyNumberFormat="1" applyFont="1" applyFill="1" applyBorder="1" applyAlignment="1" applyProtection="1">
      <alignment horizontal="center" vertical="center"/>
      <protection/>
    </xf>
    <xf numFmtId="184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distributed" vertical="center"/>
      <protection/>
    </xf>
    <xf numFmtId="0" fontId="22" fillId="0" borderId="61" xfId="0" applyFont="1" applyFill="1" applyBorder="1" applyAlignment="1" applyProtection="1">
      <alignment horizontal="distributed" vertical="center"/>
      <protection/>
    </xf>
    <xf numFmtId="0" fontId="22" fillId="0" borderId="44" xfId="0" applyFont="1" applyFill="1" applyBorder="1" applyAlignment="1" applyProtection="1">
      <alignment horizontal="distributed" vertical="center"/>
      <protection/>
    </xf>
    <xf numFmtId="184" fontId="9" fillId="0" borderId="53" xfId="0" applyNumberFormat="1" applyFont="1" applyFill="1" applyBorder="1" applyAlignment="1" applyProtection="1">
      <alignment horizontal="center" vertical="center"/>
      <protection/>
    </xf>
    <xf numFmtId="184" fontId="9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distributed" vertical="center"/>
      <protection/>
    </xf>
    <xf numFmtId="184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distributed" vertical="center"/>
      <protection/>
    </xf>
    <xf numFmtId="0" fontId="22" fillId="0" borderId="78" xfId="0" applyFont="1" applyFill="1" applyBorder="1" applyAlignment="1" applyProtection="1">
      <alignment horizontal="distributed" vertical="center"/>
      <protection/>
    </xf>
    <xf numFmtId="0" fontId="22" fillId="0" borderId="80" xfId="0" applyFont="1" applyFill="1" applyBorder="1" applyAlignment="1" applyProtection="1">
      <alignment horizontal="distributed" vertical="center"/>
      <protection/>
    </xf>
    <xf numFmtId="0" fontId="9" fillId="0" borderId="53" xfId="0" applyFont="1" applyFill="1" applyBorder="1" applyAlignment="1" applyProtection="1">
      <alignment horizontal="distributed" vertical="center" shrinkToFit="1"/>
      <protection/>
    </xf>
    <xf numFmtId="0" fontId="22" fillId="0" borderId="61" xfId="0" applyFont="1" applyFill="1" applyBorder="1" applyAlignment="1" applyProtection="1">
      <alignment horizontal="distributed" vertical="center" shrinkToFit="1"/>
      <protection/>
    </xf>
    <xf numFmtId="0" fontId="22" fillId="0" borderId="44" xfId="0" applyFont="1" applyFill="1" applyBorder="1" applyAlignment="1" applyProtection="1">
      <alignment horizontal="distributed" vertical="center" shrinkToFit="1"/>
      <protection/>
    </xf>
    <xf numFmtId="0" fontId="9" fillId="0" borderId="85" xfId="0" applyFont="1" applyFill="1" applyBorder="1" applyAlignment="1" applyProtection="1">
      <alignment horizontal="distributed" vertical="center"/>
      <protection/>
    </xf>
    <xf numFmtId="0" fontId="9" fillId="0" borderId="84" xfId="0" applyFont="1" applyFill="1" applyBorder="1" applyAlignment="1" applyProtection="1">
      <alignment horizontal="distributed" vertical="center"/>
      <protection/>
    </xf>
    <xf numFmtId="0" fontId="22" fillId="0" borderId="10" xfId="0" applyFont="1" applyFill="1" applyBorder="1" applyAlignment="1" applyProtection="1">
      <alignment horizontal="distributed" vertical="center"/>
      <protection/>
    </xf>
    <xf numFmtId="0" fontId="22" fillId="0" borderId="85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9" fillId="0" borderId="87" xfId="0" applyFont="1" applyFill="1" applyBorder="1" applyAlignment="1" applyProtection="1">
      <alignment horizontal="center" vertical="center"/>
      <protection/>
    </xf>
    <xf numFmtId="0" fontId="9" fillId="0" borderId="88" xfId="0" applyFont="1" applyFill="1" applyBorder="1" applyAlignment="1" applyProtection="1">
      <alignment horizontal="center" vertical="center" shrinkToFit="1"/>
      <protection/>
    </xf>
    <xf numFmtId="190" fontId="9" fillId="0" borderId="39" xfId="0" applyNumberFormat="1" applyFont="1" applyFill="1" applyBorder="1" applyAlignment="1" applyProtection="1">
      <alignment horizontal="center" vertical="center"/>
      <protection/>
    </xf>
    <xf numFmtId="190" fontId="9" fillId="0" borderId="74" xfId="0" applyNumberFormat="1" applyFont="1" applyFill="1" applyBorder="1" applyAlignment="1" applyProtection="1">
      <alignment horizontal="center" vertical="center"/>
      <protection/>
    </xf>
    <xf numFmtId="187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89" xfId="0" applyFont="1" applyFill="1" applyBorder="1" applyAlignment="1" applyProtection="1">
      <alignment horizontal="center" vertical="center"/>
      <protection/>
    </xf>
    <xf numFmtId="0" fontId="9" fillId="0" borderId="90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183" fontId="9" fillId="0" borderId="59" xfId="0" applyNumberFormat="1" applyFont="1" applyFill="1" applyBorder="1" applyAlignment="1" applyProtection="1">
      <alignment horizontal="center" vertical="center"/>
      <protection/>
    </xf>
    <xf numFmtId="183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82" xfId="0" applyFont="1" applyFill="1" applyBorder="1" applyAlignment="1" applyProtection="1">
      <alignment horizontal="center" vertical="center"/>
      <protection/>
    </xf>
    <xf numFmtId="183" fontId="9" fillId="0" borderId="91" xfId="0" applyNumberFormat="1" applyFont="1" applyFill="1" applyBorder="1" applyAlignment="1" applyProtection="1">
      <alignment horizontal="center" vertical="center"/>
      <protection/>
    </xf>
    <xf numFmtId="183" fontId="9" fillId="0" borderId="92" xfId="0" applyNumberFormat="1" applyFont="1" applyFill="1" applyBorder="1" applyAlignment="1" applyProtection="1">
      <alignment horizontal="center" vertical="center"/>
      <protection/>
    </xf>
    <xf numFmtId="0" fontId="9" fillId="0" borderId="91" xfId="0" applyFont="1" applyFill="1" applyBorder="1" applyAlignment="1" applyProtection="1">
      <alignment horizontal="center" vertical="center"/>
      <protection/>
    </xf>
    <xf numFmtId="0" fontId="9" fillId="0" borderId="83" xfId="0" applyFont="1" applyFill="1" applyBorder="1" applyAlignment="1" applyProtection="1">
      <alignment horizontal="center" vertical="center"/>
      <protection/>
    </xf>
    <xf numFmtId="0" fontId="9" fillId="0" borderId="92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left" vertical="center"/>
      <protection/>
    </xf>
    <xf numFmtId="0" fontId="9" fillId="0" borderId="84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left" vertical="center"/>
      <protection/>
    </xf>
    <xf numFmtId="0" fontId="9" fillId="0" borderId="93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185" fontId="9" fillId="0" borderId="74" xfId="0" applyNumberFormat="1" applyFont="1" applyFill="1" applyBorder="1" applyAlignment="1" applyProtection="1">
      <alignment horizontal="center" vertical="center"/>
      <protection/>
    </xf>
    <xf numFmtId="185" fontId="9" fillId="0" borderId="88" xfId="0" applyNumberFormat="1" applyFont="1" applyFill="1" applyBorder="1" applyAlignment="1" applyProtection="1">
      <alignment horizontal="center" vertical="center"/>
      <protection/>
    </xf>
    <xf numFmtId="185" fontId="9" fillId="0" borderId="87" xfId="0" applyNumberFormat="1" applyFont="1" applyFill="1" applyBorder="1" applyAlignment="1" applyProtection="1">
      <alignment horizontal="center" vertical="center"/>
      <protection/>
    </xf>
    <xf numFmtId="0" fontId="9" fillId="0" borderId="90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horizontal="left" vertical="center"/>
      <protection/>
    </xf>
    <xf numFmtId="0" fontId="9" fillId="0" borderId="92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65" xfId="0" applyFont="1" applyFill="1" applyBorder="1" applyAlignment="1" applyProtection="1">
      <alignment horizontal="left" vertical="center" indent="1"/>
      <protection/>
    </xf>
    <xf numFmtId="0" fontId="9" fillId="0" borderId="66" xfId="0" applyFont="1" applyFill="1" applyBorder="1" applyAlignment="1" applyProtection="1">
      <alignment horizontal="left" vertical="center" indent="1"/>
      <protection/>
    </xf>
    <xf numFmtId="0" fontId="9" fillId="0" borderId="50" xfId="0" applyFont="1" applyFill="1" applyBorder="1" applyAlignment="1" applyProtection="1">
      <alignment horizontal="left" vertical="center" indent="1"/>
      <protection/>
    </xf>
    <xf numFmtId="0" fontId="9" fillId="0" borderId="94" xfId="0" applyFont="1" applyFill="1" applyBorder="1" applyAlignment="1" applyProtection="1">
      <alignment horizontal="left" vertical="center" indent="1"/>
      <protection/>
    </xf>
    <xf numFmtId="0" fontId="9" fillId="0" borderId="7" xfId="0" applyFont="1" applyFill="1" applyBorder="1" applyAlignment="1" applyProtection="1">
      <alignment horizontal="left" vertical="center" indent="1"/>
      <protection/>
    </xf>
    <xf numFmtId="0" fontId="9" fillId="0" borderId="8" xfId="0" applyFont="1" applyFill="1" applyBorder="1" applyAlignment="1" applyProtection="1">
      <alignment horizontal="left" vertical="center" indent="1"/>
      <protection/>
    </xf>
    <xf numFmtId="0" fontId="9" fillId="0" borderId="95" xfId="0" applyFont="1" applyFill="1" applyBorder="1" applyAlignment="1" applyProtection="1">
      <alignment horizontal="left" vertical="center" indent="1"/>
      <protection/>
    </xf>
    <xf numFmtId="0" fontId="9" fillId="0" borderId="21" xfId="0" applyFont="1" applyFill="1" applyBorder="1" applyAlignment="1" applyProtection="1">
      <alignment horizontal="left" vertical="center" indent="1"/>
      <protection/>
    </xf>
    <xf numFmtId="18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 applyProtection="1">
      <alignment horizontal="left" vertical="top" shrinkToFit="1"/>
      <protection/>
    </xf>
    <xf numFmtId="0" fontId="9" fillId="0" borderId="97" xfId="0" applyFont="1" applyFill="1" applyBorder="1" applyAlignment="1" applyProtection="1">
      <alignment horizontal="left" vertical="top" shrinkToFit="1"/>
      <protection/>
    </xf>
    <xf numFmtId="0" fontId="9" fillId="0" borderId="1" xfId="0" applyFont="1" applyFill="1" applyBorder="1" applyAlignment="1" applyProtection="1">
      <alignment horizontal="left" vertical="top" shrinkToFit="1"/>
      <protection/>
    </xf>
    <xf numFmtId="0" fontId="9" fillId="0" borderId="98" xfId="0" applyFont="1" applyFill="1" applyBorder="1" applyAlignment="1" applyProtection="1">
      <alignment horizontal="left" vertical="top" shrinkToFit="1"/>
      <protection/>
    </xf>
    <xf numFmtId="0" fontId="9" fillId="0" borderId="99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43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vertical="center"/>
      <protection/>
    </xf>
    <xf numFmtId="0" fontId="9" fillId="0" borderId="100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101" xfId="0" applyFont="1" applyFill="1" applyBorder="1" applyAlignment="1" applyProtection="1">
      <alignment vertical="center"/>
      <protection/>
    </xf>
    <xf numFmtId="0" fontId="9" fillId="0" borderId="102" xfId="0" applyFont="1" applyFill="1" applyBorder="1" applyAlignment="1" applyProtection="1">
      <alignment horizontal="left" vertical="top" shrinkToFit="1"/>
      <protection/>
    </xf>
    <xf numFmtId="0" fontId="9" fillId="0" borderId="103" xfId="0" applyFont="1" applyFill="1" applyBorder="1" applyAlignment="1" applyProtection="1">
      <alignment horizontal="left" vertical="top" shrinkToFit="1"/>
      <protection/>
    </xf>
    <xf numFmtId="176" fontId="9" fillId="0" borderId="20" xfId="0" applyNumberFormat="1" applyFont="1" applyFill="1" applyBorder="1" applyAlignment="1" applyProtection="1">
      <alignment vertical="top"/>
      <protection/>
    </xf>
    <xf numFmtId="0" fontId="9" fillId="0" borderId="77" xfId="0" applyFont="1" applyFill="1" applyBorder="1" applyAlignment="1" applyProtection="1">
      <alignment horizontal="center" vertical="top"/>
      <protection/>
    </xf>
    <xf numFmtId="0" fontId="9" fillId="0" borderId="78" xfId="0" applyFont="1" applyFill="1" applyBorder="1" applyAlignment="1" applyProtection="1">
      <alignment horizontal="center" vertical="top"/>
      <protection/>
    </xf>
    <xf numFmtId="0" fontId="9" fillId="0" borderId="80" xfId="0" applyFont="1" applyFill="1" applyBorder="1" applyAlignment="1" applyProtection="1">
      <alignment horizontal="center" vertical="top"/>
      <protection/>
    </xf>
    <xf numFmtId="0" fontId="9" fillId="0" borderId="79" xfId="0" applyFont="1" applyFill="1" applyBorder="1" applyAlignment="1" applyProtection="1">
      <alignment horizontal="center" vertical="top"/>
      <protection/>
    </xf>
    <xf numFmtId="0" fontId="9" fillId="0" borderId="9" xfId="0" applyFont="1" applyFill="1" applyBorder="1" applyAlignment="1" applyProtection="1">
      <alignment horizontal="center" vertical="top"/>
      <protection/>
    </xf>
    <xf numFmtId="0" fontId="9" fillId="0" borderId="99" xfId="0" applyFont="1" applyFill="1" applyBorder="1" applyAlignment="1" applyProtection="1">
      <alignment horizontal="center" vertical="top"/>
      <protection/>
    </xf>
    <xf numFmtId="0" fontId="9" fillId="0" borderId="12" xfId="0" applyFont="1" applyFill="1" applyBorder="1" applyAlignment="1" applyProtection="1">
      <alignment horizontal="center" vertical="top"/>
      <protection/>
    </xf>
    <xf numFmtId="0" fontId="9" fillId="0" borderId="12" xfId="0" applyFont="1" applyFill="1" applyBorder="1" applyAlignment="1" applyProtection="1">
      <alignment horizontal="left" vertical="center" shrinkToFit="1"/>
      <protection/>
    </xf>
    <xf numFmtId="0" fontId="9" fillId="0" borderId="43" xfId="0" applyFont="1" applyFill="1" applyBorder="1" applyAlignment="1" applyProtection="1">
      <alignment horizontal="left" vertical="center" shrinkToFit="1"/>
      <protection/>
    </xf>
    <xf numFmtId="0" fontId="9" fillId="0" borderId="52" xfId="0" applyFont="1" applyFill="1" applyBorder="1" applyAlignment="1" applyProtection="1">
      <alignment horizontal="center" vertical="top"/>
      <protection/>
    </xf>
    <xf numFmtId="0" fontId="9" fillId="0" borderId="25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6" xfId="0" applyFont="1" applyFill="1" applyBorder="1" applyAlignment="1" applyProtection="1">
      <alignment horizontal="center" vertical="top"/>
      <protection/>
    </xf>
    <xf numFmtId="0" fontId="9" fillId="0" borderId="100" xfId="0" applyFont="1" applyFill="1" applyBorder="1" applyAlignment="1" applyProtection="1">
      <alignment horizontal="center" vertical="top"/>
      <protection/>
    </xf>
    <xf numFmtId="0" fontId="9" fillId="0" borderId="20" xfId="0" applyFont="1" applyFill="1" applyBorder="1" applyAlignment="1" applyProtection="1">
      <alignment horizontal="center"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9" fillId="0" borderId="93" xfId="0" applyFont="1" applyFill="1" applyBorder="1" applyAlignment="1" applyProtection="1">
      <alignment horizontal="center" vertical="top"/>
      <protection/>
    </xf>
    <xf numFmtId="0" fontId="9" fillId="0" borderId="104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 shrinkToFit="1"/>
      <protection/>
    </xf>
    <xf numFmtId="0" fontId="9" fillId="0" borderId="66" xfId="0" applyFont="1" applyFill="1" applyBorder="1" applyAlignment="1" applyProtection="1">
      <alignment horizontal="center" vertical="center" shrinkToFit="1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105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 shrinkToFit="1"/>
      <protection/>
    </xf>
    <xf numFmtId="0" fontId="9" fillId="0" borderId="54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/>
      <protection/>
    </xf>
    <xf numFmtId="176" fontId="9" fillId="0" borderId="4" xfId="0" applyNumberFormat="1" applyFont="1" applyFill="1" applyBorder="1" applyAlignment="1" applyProtection="1">
      <alignment horizontal="center" vertical="center" shrinkToFit="1"/>
      <protection/>
    </xf>
    <xf numFmtId="176" fontId="9" fillId="0" borderId="7" xfId="0" applyNumberFormat="1" applyFont="1" applyFill="1" applyBorder="1" applyAlignment="1" applyProtection="1">
      <alignment horizontal="center" vertical="center" shrinkToFit="1"/>
      <protection/>
    </xf>
    <xf numFmtId="176" fontId="9" fillId="0" borderId="54" xfId="0" applyNumberFormat="1" applyFont="1" applyFill="1" applyBorder="1" applyAlignment="1" applyProtection="1">
      <alignment horizontal="center" vertical="center" shrinkToFit="1"/>
      <protection/>
    </xf>
    <xf numFmtId="176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7" xfId="0" applyFont="1" applyFill="1" applyBorder="1" applyAlignment="1" applyProtection="1">
      <alignment horizontal="distributed" vertical="center" shrinkToFit="1"/>
      <protection/>
    </xf>
    <xf numFmtId="0" fontId="9" fillId="0" borderId="106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07" xfId="0" applyFont="1" applyFill="1" applyBorder="1" applyAlignment="1" applyProtection="1">
      <alignment horizontal="center" vertical="center"/>
      <protection/>
    </xf>
    <xf numFmtId="0" fontId="9" fillId="0" borderId="108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109" xfId="0" applyFont="1" applyFill="1" applyBorder="1" applyAlignment="1" applyProtection="1">
      <alignment horizontal="center" vertical="center" shrinkToFit="1"/>
      <protection/>
    </xf>
    <xf numFmtId="0" fontId="9" fillId="0" borderId="95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105" xfId="0" applyFont="1" applyFill="1" applyBorder="1" applyAlignment="1" applyProtection="1">
      <alignment horizontal="center" vertical="center" shrinkToFit="1"/>
      <protection/>
    </xf>
    <xf numFmtId="0" fontId="9" fillId="0" borderId="8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 shrinkToFit="1"/>
      <protection/>
    </xf>
    <xf numFmtId="0" fontId="2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shrinkToFit="1"/>
    </xf>
    <xf numFmtId="0" fontId="12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70" xfId="0" applyNumberFormat="1" applyFont="1" applyFill="1" applyBorder="1" applyAlignment="1">
      <alignment vertical="center"/>
    </xf>
    <xf numFmtId="0" fontId="5" fillId="3" borderId="71" xfId="0" applyNumberFormat="1" applyFont="1" applyFill="1" applyBorder="1" applyAlignment="1">
      <alignment vertical="center"/>
    </xf>
    <xf numFmtId="0" fontId="5" fillId="3" borderId="110" xfId="0" applyFont="1" applyFill="1" applyBorder="1" applyAlignment="1">
      <alignment vertical="center"/>
    </xf>
    <xf numFmtId="0" fontId="5" fillId="3" borderId="111" xfId="0" applyFont="1" applyFill="1" applyBorder="1" applyAlignment="1">
      <alignment vertical="center"/>
    </xf>
    <xf numFmtId="0" fontId="5" fillId="3" borderId="7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vertical="center" shrinkToFit="1"/>
    </xf>
    <xf numFmtId="0" fontId="8" fillId="3" borderId="0" xfId="0" applyFont="1" applyFill="1" applyAlignment="1">
      <alignment horizontal="left" vertical="center" wrapText="1"/>
    </xf>
    <xf numFmtId="0" fontId="8" fillId="3" borderId="7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178" fontId="8" fillId="3" borderId="7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157"/>
  <sheetViews>
    <sheetView tabSelected="1" workbookViewId="0" topLeftCell="A1">
      <selection activeCell="C24" sqref="C24"/>
    </sheetView>
  </sheetViews>
  <sheetFormatPr defaultColWidth="9.00390625" defaultRowHeight="13.5"/>
  <cols>
    <col min="1" max="1" width="3.625" style="199" customWidth="1"/>
    <col min="2" max="2" width="12.125" style="0" bestFit="1" customWidth="1"/>
    <col min="3" max="3" width="20.50390625" style="193" bestFit="1" customWidth="1"/>
    <col min="4" max="4" width="30.875" style="4" customWidth="1"/>
    <col min="5" max="5" width="4.875" style="1" bestFit="1" customWidth="1"/>
    <col min="6" max="6" width="9.375" style="2" customWidth="1"/>
    <col min="7" max="8" width="9.375" style="0" customWidth="1"/>
  </cols>
  <sheetData>
    <row r="1" spans="1:8" ht="21">
      <c r="A1" s="209" t="s">
        <v>228</v>
      </c>
      <c r="B1" s="210"/>
      <c r="C1" s="210"/>
      <c r="D1" s="210"/>
      <c r="E1" s="210"/>
      <c r="F1" s="211"/>
      <c r="G1" s="185"/>
      <c r="H1" s="185"/>
    </row>
    <row r="2" spans="1:8" ht="21">
      <c r="A2" s="212" t="s">
        <v>229</v>
      </c>
      <c r="B2" s="210"/>
      <c r="C2" s="210"/>
      <c r="D2" s="210"/>
      <c r="E2" s="210"/>
      <c r="F2" s="211"/>
      <c r="G2" s="185"/>
      <c r="H2" s="185"/>
    </row>
    <row r="3" spans="1:8" ht="21">
      <c r="A3" s="208" t="s">
        <v>230</v>
      </c>
      <c r="B3" s="210"/>
      <c r="C3" s="210"/>
      <c r="D3" s="210"/>
      <c r="E3" s="210"/>
      <c r="F3" s="211"/>
      <c r="G3" s="185"/>
      <c r="H3" s="185"/>
    </row>
    <row r="4" spans="1:6" s="185" customFormat="1" ht="14.25">
      <c r="A4" s="208" t="s">
        <v>0</v>
      </c>
      <c r="B4" s="201"/>
      <c r="C4" s="201"/>
      <c r="D4" s="201"/>
      <c r="E4" s="201"/>
      <c r="F4" s="211"/>
    </row>
    <row r="5" spans="1:5" ht="14.25">
      <c r="A5" s="208"/>
      <c r="B5" s="201"/>
      <c r="C5" s="201"/>
      <c r="D5" s="200"/>
      <c r="E5" s="201"/>
    </row>
    <row r="6" spans="1:4" ht="13.5" customHeight="1">
      <c r="A6" s="272" t="s">
        <v>222</v>
      </c>
      <c r="B6" s="251" t="s">
        <v>214</v>
      </c>
      <c r="C6" s="187" t="s">
        <v>1</v>
      </c>
      <c r="D6" s="5" t="s">
        <v>287</v>
      </c>
    </row>
    <row r="7" spans="1:4" ht="14.25">
      <c r="A7" s="273"/>
      <c r="B7" s="252"/>
      <c r="C7" s="188" t="s">
        <v>3</v>
      </c>
      <c r="D7" s="5" t="s">
        <v>252</v>
      </c>
    </row>
    <row r="8" spans="1:4" ht="14.25">
      <c r="A8" s="273"/>
      <c r="B8" s="252"/>
      <c r="C8" s="188" t="s">
        <v>2</v>
      </c>
      <c r="D8" s="5" t="s">
        <v>253</v>
      </c>
    </row>
    <row r="9" spans="1:6" ht="14.25">
      <c r="A9" s="273"/>
      <c r="B9" s="252"/>
      <c r="C9" s="188" t="s">
        <v>4</v>
      </c>
      <c r="D9" s="225">
        <v>2</v>
      </c>
      <c r="E9" s="1" t="s">
        <v>5</v>
      </c>
      <c r="F9" s="2" t="s">
        <v>6</v>
      </c>
    </row>
    <row r="10" spans="1:6" ht="14.25">
      <c r="A10" s="273"/>
      <c r="B10" s="252"/>
      <c r="C10" s="188" t="s">
        <v>7</v>
      </c>
      <c r="D10" s="226">
        <v>203</v>
      </c>
      <c r="E10" s="1" t="s">
        <v>5</v>
      </c>
      <c r="F10" s="2" t="s">
        <v>8</v>
      </c>
    </row>
    <row r="11" spans="1:4" ht="14.25">
      <c r="A11" s="273"/>
      <c r="B11" s="252"/>
      <c r="C11" s="188" t="s">
        <v>9</v>
      </c>
      <c r="D11" s="5" t="s">
        <v>254</v>
      </c>
    </row>
    <row r="12" spans="1:6" ht="14.25">
      <c r="A12" s="273"/>
      <c r="B12" s="252"/>
      <c r="C12" s="188" t="s">
        <v>10</v>
      </c>
      <c r="D12" s="5" t="s">
        <v>255</v>
      </c>
      <c r="E12" s="1" t="s">
        <v>5</v>
      </c>
      <c r="F12" s="2" t="s">
        <v>11</v>
      </c>
    </row>
    <row r="13" spans="1:4" ht="14.25">
      <c r="A13" s="273"/>
      <c r="B13" s="252"/>
      <c r="C13" s="188" t="s">
        <v>12</v>
      </c>
      <c r="D13" s="5" t="s">
        <v>256</v>
      </c>
    </row>
    <row r="14" spans="1:6" ht="14.25">
      <c r="A14" s="273"/>
      <c r="B14" s="252"/>
      <c r="C14" s="188" t="s">
        <v>13</v>
      </c>
      <c r="D14" s="227">
        <v>45.67</v>
      </c>
      <c r="E14" s="1" t="s">
        <v>5</v>
      </c>
      <c r="F14" s="2" t="s">
        <v>14</v>
      </c>
    </row>
    <row r="15" spans="1:6" ht="14.25">
      <c r="A15" s="273"/>
      <c r="B15" s="253"/>
      <c r="C15" s="189" t="s">
        <v>15</v>
      </c>
      <c r="D15" s="228" t="s">
        <v>257</v>
      </c>
      <c r="E15" s="1" t="s">
        <v>5</v>
      </c>
      <c r="F15" s="2" t="s">
        <v>234</v>
      </c>
    </row>
    <row r="16" spans="1:4" ht="14.25">
      <c r="A16" s="273"/>
      <c r="B16" s="251" t="s">
        <v>56</v>
      </c>
      <c r="C16" s="187" t="s">
        <v>3</v>
      </c>
      <c r="D16" s="5" t="s">
        <v>252</v>
      </c>
    </row>
    <row r="17" spans="1:4" ht="14.25">
      <c r="A17" s="273"/>
      <c r="B17" s="252"/>
      <c r="C17" s="188" t="s">
        <v>57</v>
      </c>
      <c r="D17" s="5" t="s">
        <v>288</v>
      </c>
    </row>
    <row r="18" spans="1:4" ht="14.25">
      <c r="A18" s="273"/>
      <c r="B18" s="252"/>
      <c r="C18" s="188" t="s">
        <v>58</v>
      </c>
      <c r="D18" s="5" t="s">
        <v>258</v>
      </c>
    </row>
    <row r="19" spans="1:4" ht="14.25">
      <c r="A19" s="273"/>
      <c r="B19" s="253"/>
      <c r="C19" s="189" t="s">
        <v>49</v>
      </c>
      <c r="D19" s="5" t="s">
        <v>259</v>
      </c>
    </row>
    <row r="20" spans="1:6" ht="14.25">
      <c r="A20" s="273"/>
      <c r="B20" s="251" t="s">
        <v>59</v>
      </c>
      <c r="C20" s="187" t="s">
        <v>3</v>
      </c>
      <c r="D20" s="5"/>
      <c r="E20" s="1" t="s">
        <v>5</v>
      </c>
      <c r="F20" s="2" t="s">
        <v>60</v>
      </c>
    </row>
    <row r="21" spans="1:4" ht="14.25">
      <c r="A21" s="273"/>
      <c r="B21" s="252"/>
      <c r="C21" s="188" t="s">
        <v>57</v>
      </c>
      <c r="D21" s="5"/>
    </row>
    <row r="22" spans="1:4" ht="14.25">
      <c r="A22" s="273"/>
      <c r="B22" s="253"/>
      <c r="C22" s="189" t="s">
        <v>58</v>
      </c>
      <c r="D22" s="5"/>
    </row>
    <row r="23" spans="1:4" ht="14.25">
      <c r="A23" s="273"/>
      <c r="B23" s="251" t="s">
        <v>61</v>
      </c>
      <c r="C23" s="187" t="s">
        <v>3</v>
      </c>
      <c r="D23" s="5" t="s">
        <v>252</v>
      </c>
    </row>
    <row r="24" spans="1:4" ht="14.25">
      <c r="A24" s="273"/>
      <c r="B24" s="252"/>
      <c r="C24" s="188" t="s">
        <v>57</v>
      </c>
      <c r="D24" s="5" t="s">
        <v>260</v>
      </c>
    </row>
    <row r="25" spans="1:4" ht="14.25">
      <c r="A25" s="273"/>
      <c r="B25" s="252"/>
      <c r="C25" s="188" t="s">
        <v>58</v>
      </c>
      <c r="D25" s="5" t="s">
        <v>261</v>
      </c>
    </row>
    <row r="26" spans="1:4" ht="14.25">
      <c r="A26" s="273"/>
      <c r="B26" s="253"/>
      <c r="C26" s="189" t="s">
        <v>62</v>
      </c>
      <c r="D26" s="5" t="s">
        <v>262</v>
      </c>
    </row>
    <row r="27" spans="1:6" ht="14.25">
      <c r="A27" s="273"/>
      <c r="B27" s="254" t="s">
        <v>63</v>
      </c>
      <c r="C27" s="190" t="s">
        <v>216</v>
      </c>
      <c r="D27" s="5" t="s">
        <v>263</v>
      </c>
      <c r="E27" s="1" t="s">
        <v>236</v>
      </c>
      <c r="F27" s="2" t="s">
        <v>238</v>
      </c>
    </row>
    <row r="28" spans="1:6" ht="14.25">
      <c r="A28" s="273"/>
      <c r="B28" s="255"/>
      <c r="C28" s="191" t="s">
        <v>215</v>
      </c>
      <c r="D28" s="5">
        <v>45</v>
      </c>
      <c r="E28" s="1" t="s">
        <v>5</v>
      </c>
      <c r="F28" s="2" t="s">
        <v>235</v>
      </c>
    </row>
    <row r="29" spans="1:6" ht="14.25">
      <c r="A29" s="273"/>
      <c r="B29" s="255"/>
      <c r="C29" s="192" t="s">
        <v>217</v>
      </c>
      <c r="D29" s="5" t="s">
        <v>264</v>
      </c>
      <c r="E29" s="1" t="s">
        <v>236</v>
      </c>
      <c r="F29" s="2" t="s">
        <v>237</v>
      </c>
    </row>
    <row r="30" spans="1:6" ht="14.25">
      <c r="A30" s="273"/>
      <c r="B30" s="255"/>
      <c r="C30" s="190" t="s">
        <v>218</v>
      </c>
      <c r="D30" s="5" t="s">
        <v>265</v>
      </c>
      <c r="E30" s="1" t="s">
        <v>5</v>
      </c>
      <c r="F30" s="2" t="s">
        <v>239</v>
      </c>
    </row>
    <row r="31" spans="1:4" ht="14.25">
      <c r="A31" s="273"/>
      <c r="B31" s="255"/>
      <c r="C31" s="191" t="s">
        <v>215</v>
      </c>
      <c r="D31" s="5">
        <v>43</v>
      </c>
    </row>
    <row r="32" spans="1:4" ht="14.25">
      <c r="A32" s="273"/>
      <c r="B32" s="255"/>
      <c r="C32" s="192" t="s">
        <v>217</v>
      </c>
      <c r="D32" s="5" t="s">
        <v>266</v>
      </c>
    </row>
    <row r="33" spans="1:6" ht="14.25">
      <c r="A33" s="273"/>
      <c r="B33" s="255"/>
      <c r="C33" s="190" t="s">
        <v>219</v>
      </c>
      <c r="D33" s="5" t="s">
        <v>267</v>
      </c>
      <c r="E33" s="1" t="s">
        <v>5</v>
      </c>
      <c r="F33" s="2" t="s">
        <v>239</v>
      </c>
    </row>
    <row r="34" spans="1:4" ht="14.25">
      <c r="A34" s="273"/>
      <c r="B34" s="255"/>
      <c r="C34" s="191" t="s">
        <v>215</v>
      </c>
      <c r="D34" s="5">
        <v>16</v>
      </c>
    </row>
    <row r="35" spans="1:4" ht="14.25">
      <c r="A35" s="273"/>
      <c r="B35" s="255"/>
      <c r="C35" s="192" t="s">
        <v>217</v>
      </c>
      <c r="D35" s="5" t="s">
        <v>268</v>
      </c>
    </row>
    <row r="36" spans="1:6" ht="14.25">
      <c r="A36" s="273"/>
      <c r="B36" s="255"/>
      <c r="C36" s="190" t="s">
        <v>220</v>
      </c>
      <c r="D36" s="5" t="s">
        <v>269</v>
      </c>
      <c r="E36" s="1" t="s">
        <v>5</v>
      </c>
      <c r="F36" s="2" t="s">
        <v>239</v>
      </c>
    </row>
    <row r="37" spans="1:4" ht="14.25">
      <c r="A37" s="273"/>
      <c r="B37" s="255"/>
      <c r="C37" s="191" t="s">
        <v>215</v>
      </c>
      <c r="D37" s="5">
        <v>12</v>
      </c>
    </row>
    <row r="38" spans="1:4" ht="14.25">
      <c r="A38" s="273"/>
      <c r="B38" s="255"/>
      <c r="C38" s="192" t="s">
        <v>217</v>
      </c>
      <c r="D38" s="5" t="s">
        <v>270</v>
      </c>
    </row>
    <row r="39" spans="1:6" ht="14.25">
      <c r="A39" s="273"/>
      <c r="B39" s="255"/>
      <c r="C39" s="190" t="s">
        <v>221</v>
      </c>
      <c r="D39" s="5" t="s">
        <v>30</v>
      </c>
      <c r="E39" s="1" t="s">
        <v>5</v>
      </c>
      <c r="F39" s="2" t="s">
        <v>239</v>
      </c>
    </row>
    <row r="40" spans="1:4" ht="14.25">
      <c r="A40" s="273"/>
      <c r="B40" s="255"/>
      <c r="C40" s="191" t="s">
        <v>215</v>
      </c>
      <c r="D40" s="5" t="s">
        <v>30</v>
      </c>
    </row>
    <row r="41" spans="1:4" ht="14.25">
      <c r="A41" s="273"/>
      <c r="B41" s="255"/>
      <c r="C41" s="192" t="s">
        <v>217</v>
      </c>
      <c r="D41" s="5" t="s">
        <v>30</v>
      </c>
    </row>
    <row r="42" spans="1:4" ht="14.25">
      <c r="A42" s="273"/>
      <c r="B42" s="256"/>
      <c r="C42" s="189" t="s">
        <v>64</v>
      </c>
      <c r="D42" s="5">
        <v>4</v>
      </c>
    </row>
    <row r="43" spans="1:4" ht="14.25">
      <c r="A43" s="273"/>
      <c r="B43" s="263" t="s">
        <v>65</v>
      </c>
      <c r="C43" s="190" t="s">
        <v>66</v>
      </c>
      <c r="D43" s="5" t="s">
        <v>271</v>
      </c>
    </row>
    <row r="44" spans="1:4" ht="14.25">
      <c r="A44" s="273"/>
      <c r="B44" s="263"/>
      <c r="C44" s="191" t="s">
        <v>57</v>
      </c>
      <c r="D44" s="5" t="s">
        <v>272</v>
      </c>
    </row>
    <row r="45" spans="1:6" ht="14.25">
      <c r="A45" s="273"/>
      <c r="B45" s="263"/>
      <c r="C45" s="191" t="s">
        <v>246</v>
      </c>
      <c r="D45" s="5" t="s">
        <v>259</v>
      </c>
      <c r="E45" s="1" t="s">
        <v>5</v>
      </c>
      <c r="F45" s="2" t="s">
        <v>248</v>
      </c>
    </row>
    <row r="46" spans="1:4" ht="14.25">
      <c r="A46" s="273"/>
      <c r="B46" s="263"/>
      <c r="C46" s="191" t="s">
        <v>247</v>
      </c>
      <c r="D46" s="5"/>
    </row>
    <row r="47" spans="1:4" ht="14.25">
      <c r="A47" s="273"/>
      <c r="B47" s="263"/>
      <c r="C47" s="192" t="s">
        <v>69</v>
      </c>
      <c r="D47" s="5" t="s">
        <v>273</v>
      </c>
    </row>
    <row r="48" spans="1:4" ht="14.25">
      <c r="A48" s="273"/>
      <c r="B48" s="263" t="s">
        <v>70</v>
      </c>
      <c r="C48" s="190" t="s">
        <v>66</v>
      </c>
      <c r="D48" s="5" t="s">
        <v>274</v>
      </c>
    </row>
    <row r="49" spans="1:4" ht="14.25">
      <c r="A49" s="273"/>
      <c r="B49" s="263"/>
      <c r="C49" s="191" t="s">
        <v>57</v>
      </c>
      <c r="D49" s="5" t="s">
        <v>275</v>
      </c>
    </row>
    <row r="50" spans="1:6" ht="14.25">
      <c r="A50" s="273"/>
      <c r="B50" s="263"/>
      <c r="C50" s="191" t="s">
        <v>249</v>
      </c>
      <c r="D50" s="5" t="s">
        <v>259</v>
      </c>
      <c r="E50" s="1" t="s">
        <v>5</v>
      </c>
      <c r="F50" s="2" t="s">
        <v>248</v>
      </c>
    </row>
    <row r="51" spans="1:4" ht="14.25">
      <c r="A51" s="273"/>
      <c r="B51" s="263"/>
      <c r="C51" s="191" t="s">
        <v>247</v>
      </c>
      <c r="D51" s="5"/>
    </row>
    <row r="52" spans="1:4" ht="14.25">
      <c r="A52" s="273"/>
      <c r="B52" s="263"/>
      <c r="C52" s="192" t="s">
        <v>69</v>
      </c>
      <c r="D52" s="5" t="s">
        <v>276</v>
      </c>
    </row>
    <row r="53" spans="1:8" ht="13.5" customHeight="1">
      <c r="A53" s="273"/>
      <c r="B53" s="198" t="s">
        <v>71</v>
      </c>
      <c r="C53" s="197" t="s">
        <v>72</v>
      </c>
      <c r="D53" s="229">
        <v>1250</v>
      </c>
      <c r="E53" s="1" t="s">
        <v>5</v>
      </c>
      <c r="F53" s="278" t="s">
        <v>289</v>
      </c>
      <c r="G53" s="278"/>
      <c r="H53" s="278"/>
    </row>
    <row r="54" spans="1:8" ht="14.25">
      <c r="A54" s="273"/>
      <c r="B54" s="262" t="s">
        <v>41</v>
      </c>
      <c r="C54" s="202" t="s">
        <v>42</v>
      </c>
      <c r="D54" s="5" t="s">
        <v>277</v>
      </c>
      <c r="F54" s="278"/>
      <c r="G54" s="278"/>
      <c r="H54" s="278"/>
    </row>
    <row r="55" spans="1:8" ht="14.25">
      <c r="A55" s="273"/>
      <c r="B55" s="262"/>
      <c r="C55" s="205" t="s">
        <v>41</v>
      </c>
      <c r="D55" s="230" t="s">
        <v>278</v>
      </c>
      <c r="F55" s="278"/>
      <c r="G55" s="278"/>
      <c r="H55" s="278"/>
    </row>
    <row r="56" spans="1:6" ht="14.25">
      <c r="A56" s="273"/>
      <c r="B56" s="262"/>
      <c r="C56" s="205" t="s">
        <v>43</v>
      </c>
      <c r="D56" s="5">
        <v>2</v>
      </c>
      <c r="E56" s="1" t="s">
        <v>5</v>
      </c>
      <c r="F56" s="2" t="s">
        <v>240</v>
      </c>
    </row>
    <row r="57" spans="1:6" ht="14.25">
      <c r="A57" s="273"/>
      <c r="B57" s="262"/>
      <c r="C57" s="205" t="s">
        <v>42</v>
      </c>
      <c r="D57" s="5" t="s">
        <v>30</v>
      </c>
      <c r="E57" s="1" t="s">
        <v>5</v>
      </c>
      <c r="F57" s="2" t="s">
        <v>241</v>
      </c>
    </row>
    <row r="58" spans="1:4" ht="14.25">
      <c r="A58" s="273"/>
      <c r="B58" s="262"/>
      <c r="C58" s="205" t="s">
        <v>41</v>
      </c>
      <c r="D58" s="5" t="s">
        <v>30</v>
      </c>
    </row>
    <row r="59" spans="1:4" ht="14.25">
      <c r="A59" s="273"/>
      <c r="B59" s="262"/>
      <c r="C59" s="203" t="s">
        <v>43</v>
      </c>
      <c r="D59" s="5" t="s">
        <v>30</v>
      </c>
    </row>
    <row r="60" spans="1:4" ht="14.25">
      <c r="A60" s="273"/>
      <c r="B60" s="262" t="s">
        <v>44</v>
      </c>
      <c r="C60" s="190" t="s">
        <v>45</v>
      </c>
      <c r="D60" s="5" t="s">
        <v>279</v>
      </c>
    </row>
    <row r="61" spans="1:4" ht="14.25">
      <c r="A61" s="273"/>
      <c r="B61" s="262"/>
      <c r="C61" s="191" t="s">
        <v>3</v>
      </c>
      <c r="D61" s="5" t="s">
        <v>252</v>
      </c>
    </row>
    <row r="62" spans="1:4" ht="14.25">
      <c r="A62" s="273"/>
      <c r="B62" s="262"/>
      <c r="C62" s="191" t="s">
        <v>46</v>
      </c>
      <c r="D62" s="5" t="s">
        <v>280</v>
      </c>
    </row>
    <row r="63" spans="1:4" ht="14.25">
      <c r="A63" s="273"/>
      <c r="B63" s="262"/>
      <c r="C63" s="191" t="s">
        <v>47</v>
      </c>
      <c r="D63" s="5" t="s">
        <v>281</v>
      </c>
    </row>
    <row r="64" spans="1:4" ht="14.25">
      <c r="A64" s="273"/>
      <c r="B64" s="262"/>
      <c r="C64" s="191" t="s">
        <v>48</v>
      </c>
      <c r="D64" s="5" t="s">
        <v>282</v>
      </c>
    </row>
    <row r="65" spans="1:4" ht="14.25">
      <c r="A65" s="274"/>
      <c r="B65" s="262"/>
      <c r="C65" s="192" t="s">
        <v>49</v>
      </c>
      <c r="D65" s="5" t="s">
        <v>259</v>
      </c>
    </row>
    <row r="66" ht="18.75"/>
    <row r="67" spans="1:3" ht="17.25">
      <c r="A67" s="257" t="s">
        <v>223</v>
      </c>
      <c r="B67" s="257"/>
      <c r="C67" s="257"/>
    </row>
    <row r="68" spans="1:4" ht="13.5">
      <c r="A68" s="279" t="s">
        <v>283</v>
      </c>
      <c r="B68" s="279"/>
      <c r="C68" s="222"/>
      <c r="D68" s="236">
        <v>40634</v>
      </c>
    </row>
    <row r="69" spans="1:4" ht="14.25">
      <c r="A69" s="258" t="s">
        <v>16</v>
      </c>
      <c r="B69" s="259"/>
      <c r="C69" s="202" t="s">
        <v>211</v>
      </c>
      <c r="D69" s="204" t="s">
        <v>209</v>
      </c>
    </row>
    <row r="70" spans="1:6" ht="14.25">
      <c r="A70" s="260"/>
      <c r="B70" s="261"/>
      <c r="C70" s="203" t="s">
        <v>19</v>
      </c>
      <c r="D70" s="221">
        <v>41090</v>
      </c>
      <c r="E70" s="1" t="s">
        <v>242</v>
      </c>
      <c r="F70" s="2" t="s">
        <v>243</v>
      </c>
    </row>
    <row r="71" ht="18.75">
      <c r="D71" s="214"/>
    </row>
    <row r="72" spans="1:4" ht="17.25">
      <c r="A72" s="215" t="s">
        <v>224</v>
      </c>
      <c r="B72" s="186"/>
      <c r="C72" s="189"/>
      <c r="D72" s="213"/>
    </row>
    <row r="73" spans="1:9" ht="132.75" customHeight="1">
      <c r="A73" s="275" t="s">
        <v>225</v>
      </c>
      <c r="B73" s="280" t="s">
        <v>16</v>
      </c>
      <c r="C73" s="187" t="s">
        <v>211</v>
      </c>
      <c r="D73" s="231">
        <v>40725</v>
      </c>
      <c r="E73" s="1" t="s">
        <v>18</v>
      </c>
      <c r="F73" s="216">
        <f>DATEDIF($D$73,$D$74,"Y")</f>
        <v>0</v>
      </c>
      <c r="G73" s="217">
        <f>DATEDIF($D$73,$D$74,"YM")</f>
        <v>11</v>
      </c>
      <c r="H73" s="218">
        <f>DATEDIF($D$73,$D$74+1,"MD")</f>
        <v>29</v>
      </c>
      <c r="I73" s="2"/>
    </row>
    <row r="74" spans="1:8" ht="14.25">
      <c r="A74" s="276"/>
      <c r="B74" s="281"/>
      <c r="C74" s="189" t="s">
        <v>19</v>
      </c>
      <c r="D74" s="231">
        <v>41089</v>
      </c>
      <c r="E74" s="1" t="s">
        <v>20</v>
      </c>
      <c r="F74" s="129" t="s">
        <v>24</v>
      </c>
      <c r="G74" s="1"/>
      <c r="H74" s="1"/>
    </row>
    <row r="75" spans="1:4" ht="14.25">
      <c r="A75" s="276"/>
      <c r="B75" s="268" t="s">
        <v>25</v>
      </c>
      <c r="C75" s="193" t="s">
        <v>26</v>
      </c>
      <c r="D75" s="234">
        <v>50000</v>
      </c>
    </row>
    <row r="76" spans="1:6" ht="14.25">
      <c r="A76" s="276"/>
      <c r="B76" s="269"/>
      <c r="C76" s="194" t="s">
        <v>27</v>
      </c>
      <c r="D76" s="235">
        <v>3000</v>
      </c>
      <c r="E76" s="1" t="s">
        <v>5</v>
      </c>
      <c r="F76" s="2" t="s">
        <v>28</v>
      </c>
    </row>
    <row r="77" spans="1:6" ht="14.25">
      <c r="A77" s="276"/>
      <c r="B77" s="269"/>
      <c r="C77" s="193" t="s">
        <v>29</v>
      </c>
      <c r="D77" s="235" t="s">
        <v>30</v>
      </c>
      <c r="E77" s="1" t="s">
        <v>5</v>
      </c>
      <c r="F77" s="2" t="s">
        <v>28</v>
      </c>
    </row>
    <row r="78" spans="1:6" ht="14.25">
      <c r="A78" s="276"/>
      <c r="B78" s="269"/>
      <c r="C78" s="193" t="s">
        <v>31</v>
      </c>
      <c r="D78" s="235" t="s">
        <v>30</v>
      </c>
      <c r="E78" s="1" t="s">
        <v>5</v>
      </c>
      <c r="F78" s="2" t="s">
        <v>28</v>
      </c>
    </row>
    <row r="79" spans="1:6" ht="14.25">
      <c r="A79" s="276"/>
      <c r="B79" s="269"/>
      <c r="C79" s="193" t="s">
        <v>32</v>
      </c>
      <c r="D79" s="235" t="s">
        <v>30</v>
      </c>
      <c r="E79" s="1" t="s">
        <v>5</v>
      </c>
      <c r="F79" s="2" t="s">
        <v>28</v>
      </c>
    </row>
    <row r="80" spans="1:6" ht="14.25">
      <c r="A80" s="276"/>
      <c r="B80" s="269"/>
      <c r="C80" s="193" t="s">
        <v>33</v>
      </c>
      <c r="D80" s="235" t="s">
        <v>30</v>
      </c>
      <c r="E80" s="1" t="s">
        <v>5</v>
      </c>
      <c r="F80" s="2" t="s">
        <v>28</v>
      </c>
    </row>
    <row r="81" spans="1:6" ht="14.25">
      <c r="A81" s="276"/>
      <c r="B81" s="269"/>
      <c r="C81" s="193" t="s">
        <v>34</v>
      </c>
      <c r="D81" s="235" t="s">
        <v>30</v>
      </c>
      <c r="E81" s="1" t="s">
        <v>5</v>
      </c>
      <c r="F81" s="2" t="s">
        <v>28</v>
      </c>
    </row>
    <row r="82" spans="1:6" ht="14.25">
      <c r="A82" s="276"/>
      <c r="B82" s="269"/>
      <c r="C82" s="193" t="s">
        <v>35</v>
      </c>
      <c r="D82" s="235" t="s">
        <v>30</v>
      </c>
      <c r="E82" s="1" t="s">
        <v>5</v>
      </c>
      <c r="F82" s="2" t="s">
        <v>28</v>
      </c>
    </row>
    <row r="83" spans="1:6" ht="14.25">
      <c r="A83" s="276"/>
      <c r="B83" s="269"/>
      <c r="C83" s="193" t="s">
        <v>36</v>
      </c>
      <c r="D83" s="235">
        <v>7000</v>
      </c>
      <c r="E83" s="1" t="s">
        <v>5</v>
      </c>
      <c r="F83" s="2" t="s">
        <v>28</v>
      </c>
    </row>
    <row r="84" spans="1:6" ht="14.25">
      <c r="A84" s="276"/>
      <c r="B84" s="269"/>
      <c r="C84" s="194" t="s">
        <v>37</v>
      </c>
      <c r="D84" s="235" t="s">
        <v>30</v>
      </c>
      <c r="E84" s="1" t="s">
        <v>5</v>
      </c>
      <c r="F84" s="2" t="s">
        <v>28</v>
      </c>
    </row>
    <row r="85" spans="1:6" ht="14.25">
      <c r="A85" s="276"/>
      <c r="B85" s="269"/>
      <c r="C85" s="194" t="s">
        <v>30</v>
      </c>
      <c r="D85" s="235" t="s">
        <v>30</v>
      </c>
      <c r="E85" s="1" t="s">
        <v>5</v>
      </c>
      <c r="F85" s="2" t="s">
        <v>28</v>
      </c>
    </row>
    <row r="86" spans="1:6" ht="14.25">
      <c r="A86" s="276"/>
      <c r="B86" s="270"/>
      <c r="C86" s="194" t="s">
        <v>30</v>
      </c>
      <c r="D86" s="235" t="s">
        <v>30</v>
      </c>
      <c r="E86" s="1" t="s">
        <v>5</v>
      </c>
      <c r="F86" s="2" t="s">
        <v>28</v>
      </c>
    </row>
    <row r="87" spans="1:6" ht="13.5">
      <c r="A87" s="276"/>
      <c r="B87" s="250" t="s">
        <v>226</v>
      </c>
      <c r="C87" s="190" t="s">
        <v>39</v>
      </c>
      <c r="D87" s="232">
        <v>1</v>
      </c>
      <c r="E87" s="1" t="s">
        <v>5</v>
      </c>
      <c r="F87" s="2" t="s">
        <v>232</v>
      </c>
    </row>
    <row r="88" spans="1:6" ht="13.5">
      <c r="A88" s="276"/>
      <c r="B88" s="250"/>
      <c r="C88" s="192" t="s">
        <v>40</v>
      </c>
      <c r="D88" s="5" t="s">
        <v>284</v>
      </c>
      <c r="F88" s="2" t="s">
        <v>233</v>
      </c>
    </row>
    <row r="89" spans="1:4" ht="13.5">
      <c r="A89" s="276"/>
      <c r="B89" s="248" t="s">
        <v>231</v>
      </c>
      <c r="C89" s="190" t="s">
        <v>50</v>
      </c>
      <c r="D89" s="5" t="s">
        <v>285</v>
      </c>
    </row>
    <row r="90" spans="1:4" ht="13.5">
      <c r="A90" s="276"/>
      <c r="B90" s="250"/>
      <c r="C90" s="191" t="s">
        <v>33</v>
      </c>
      <c r="D90" s="5" t="s">
        <v>30</v>
      </c>
    </row>
    <row r="91" spans="1:6" ht="13.5">
      <c r="A91" s="276"/>
      <c r="B91" s="250"/>
      <c r="C91" s="191" t="s">
        <v>51</v>
      </c>
      <c r="D91" s="5" t="s">
        <v>30</v>
      </c>
      <c r="E91" s="1" t="s">
        <v>5</v>
      </c>
      <c r="F91" s="2" t="s">
        <v>28</v>
      </c>
    </row>
    <row r="92" spans="1:6" ht="13.5">
      <c r="A92" s="276"/>
      <c r="B92" s="250"/>
      <c r="C92" s="206" t="s">
        <v>52</v>
      </c>
      <c r="D92" s="5" t="s">
        <v>30</v>
      </c>
      <c r="E92" s="1" t="s">
        <v>5</v>
      </c>
      <c r="F92" s="2" t="s">
        <v>28</v>
      </c>
    </row>
    <row r="93" spans="1:4" ht="13.5">
      <c r="A93" s="276"/>
      <c r="B93" s="184" t="s">
        <v>53</v>
      </c>
      <c r="C93" s="197"/>
      <c r="D93" s="231">
        <v>40725</v>
      </c>
    </row>
    <row r="94" spans="1:4" ht="13.5">
      <c r="A94" s="276"/>
      <c r="B94" s="184" t="s">
        <v>54</v>
      </c>
      <c r="C94" s="197"/>
      <c r="D94" s="231">
        <v>40725</v>
      </c>
    </row>
    <row r="95" spans="1:7" ht="13.5">
      <c r="A95" s="276"/>
      <c r="B95" s="184" t="s">
        <v>55</v>
      </c>
      <c r="C95" s="197"/>
      <c r="D95" s="231">
        <v>40725</v>
      </c>
      <c r="F95" s="3"/>
      <c r="G95" s="2"/>
    </row>
    <row r="96" spans="1:4" ht="40.5">
      <c r="A96" s="276"/>
      <c r="B96" s="264" t="s">
        <v>73</v>
      </c>
      <c r="C96" s="190" t="s">
        <v>74</v>
      </c>
      <c r="D96" s="233" t="s">
        <v>286</v>
      </c>
    </row>
    <row r="97" spans="1:6" ht="13.5">
      <c r="A97" s="276"/>
      <c r="B97" s="264"/>
      <c r="C97" s="191" t="s">
        <v>75</v>
      </c>
      <c r="D97" s="233" t="s">
        <v>30</v>
      </c>
      <c r="E97" s="1" t="s">
        <v>5</v>
      </c>
      <c r="F97" s="2" t="s">
        <v>28</v>
      </c>
    </row>
    <row r="98" spans="1:6" ht="13.5">
      <c r="A98" s="276"/>
      <c r="B98" s="264"/>
      <c r="C98" s="191" t="s">
        <v>76</v>
      </c>
      <c r="D98" s="233" t="s">
        <v>30</v>
      </c>
      <c r="E98" s="1" t="s">
        <v>5</v>
      </c>
      <c r="F98" s="2" t="s">
        <v>28</v>
      </c>
    </row>
    <row r="99" spans="1:6" ht="13.5">
      <c r="A99" s="276"/>
      <c r="B99" s="264"/>
      <c r="C99" s="191" t="s">
        <v>77</v>
      </c>
      <c r="D99" s="233" t="s">
        <v>30</v>
      </c>
      <c r="E99" s="1" t="s">
        <v>5</v>
      </c>
      <c r="F99" s="2" t="s">
        <v>28</v>
      </c>
    </row>
    <row r="100" spans="1:6" ht="13.5">
      <c r="A100" s="277"/>
      <c r="B100" s="264"/>
      <c r="C100" s="192" t="s">
        <v>78</v>
      </c>
      <c r="D100" s="233" t="s">
        <v>30</v>
      </c>
      <c r="E100" s="1" t="s">
        <v>5</v>
      </c>
      <c r="F100" s="2" t="s">
        <v>28</v>
      </c>
    </row>
    <row r="102" spans="1:8" ht="13.5">
      <c r="A102" s="265" t="s">
        <v>227</v>
      </c>
      <c r="B102" s="268" t="s">
        <v>79</v>
      </c>
      <c r="C102" s="190" t="s">
        <v>3</v>
      </c>
      <c r="D102" s="207" t="s">
        <v>30</v>
      </c>
      <c r="E102" s="1" t="s">
        <v>5</v>
      </c>
      <c r="F102" s="271" t="s">
        <v>213</v>
      </c>
      <c r="G102" s="271"/>
      <c r="H102" s="271"/>
    </row>
    <row r="103" spans="1:8" ht="13.5">
      <c r="A103" s="266"/>
      <c r="B103" s="269"/>
      <c r="C103" s="191" t="s">
        <v>45</v>
      </c>
      <c r="D103" s="207" t="s">
        <v>30</v>
      </c>
      <c r="F103" s="271"/>
      <c r="G103" s="271"/>
      <c r="H103" s="271"/>
    </row>
    <row r="104" spans="1:8" ht="13.5">
      <c r="A104" s="266"/>
      <c r="B104" s="269"/>
      <c r="C104" s="191" t="s">
        <v>80</v>
      </c>
      <c r="D104" s="207" t="s">
        <v>30</v>
      </c>
      <c r="F104" s="271"/>
      <c r="G104" s="271"/>
      <c r="H104" s="271"/>
    </row>
    <row r="105" spans="1:8" ht="13.5">
      <c r="A105" s="266"/>
      <c r="B105" s="269"/>
      <c r="C105" s="191" t="s">
        <v>81</v>
      </c>
      <c r="D105" s="207" t="s">
        <v>30</v>
      </c>
      <c r="F105" s="271"/>
      <c r="G105" s="271"/>
      <c r="H105" s="271"/>
    </row>
    <row r="106" spans="1:6" ht="13.5">
      <c r="A106" s="266"/>
      <c r="B106" s="269"/>
      <c r="C106" s="191" t="s">
        <v>82</v>
      </c>
      <c r="D106" s="207" t="s">
        <v>30</v>
      </c>
      <c r="E106" s="1" t="s">
        <v>5</v>
      </c>
      <c r="F106" s="2" t="s">
        <v>83</v>
      </c>
    </row>
    <row r="107" spans="1:4" ht="13.5">
      <c r="A107" s="266"/>
      <c r="B107" s="269"/>
      <c r="C107" s="191" t="s">
        <v>84</v>
      </c>
      <c r="D107" s="207" t="s">
        <v>30</v>
      </c>
    </row>
    <row r="108" spans="1:6" ht="13.5">
      <c r="A108" s="266"/>
      <c r="B108" s="269"/>
      <c r="C108" s="191" t="s">
        <v>85</v>
      </c>
      <c r="D108" s="207" t="s">
        <v>30</v>
      </c>
      <c r="E108" s="1" t="s">
        <v>5</v>
      </c>
      <c r="F108" s="2" t="s">
        <v>86</v>
      </c>
    </row>
    <row r="109" spans="1:4" ht="13.5">
      <c r="A109" s="266"/>
      <c r="B109" s="269"/>
      <c r="C109" s="191" t="s">
        <v>87</v>
      </c>
      <c r="D109" s="207" t="s">
        <v>30</v>
      </c>
    </row>
    <row r="110" spans="1:6" ht="13.5">
      <c r="A110" s="266"/>
      <c r="B110" s="269"/>
      <c r="C110" s="191" t="s">
        <v>88</v>
      </c>
      <c r="D110" s="207" t="s">
        <v>30</v>
      </c>
      <c r="E110" s="1" t="s">
        <v>5</v>
      </c>
      <c r="F110" s="2" t="s">
        <v>83</v>
      </c>
    </row>
    <row r="111" spans="1:4" ht="13.5">
      <c r="A111" s="266"/>
      <c r="B111" s="269"/>
      <c r="C111" s="191" t="s">
        <v>89</v>
      </c>
      <c r="D111" s="207" t="s">
        <v>30</v>
      </c>
    </row>
    <row r="112" spans="1:4" ht="13.5">
      <c r="A112" s="266"/>
      <c r="B112" s="269"/>
      <c r="C112" s="191" t="s">
        <v>90</v>
      </c>
      <c r="D112" s="207" t="s">
        <v>30</v>
      </c>
    </row>
    <row r="113" spans="1:4" ht="13.5">
      <c r="A113" s="266"/>
      <c r="B113" s="269"/>
      <c r="C113" s="191" t="s">
        <v>91</v>
      </c>
      <c r="D113" s="207" t="s">
        <v>30</v>
      </c>
    </row>
    <row r="114" spans="1:4" ht="13.5">
      <c r="A114" s="266"/>
      <c r="B114" s="269"/>
      <c r="C114" s="191" t="s">
        <v>92</v>
      </c>
      <c r="D114" s="207" t="s">
        <v>30</v>
      </c>
    </row>
    <row r="115" spans="1:4" ht="13.5">
      <c r="A115" s="266"/>
      <c r="B115" s="269"/>
      <c r="C115" s="191" t="s">
        <v>93</v>
      </c>
      <c r="D115" s="207" t="s">
        <v>30</v>
      </c>
    </row>
    <row r="116" spans="1:4" ht="13.5">
      <c r="A116" s="266"/>
      <c r="B116" s="270"/>
      <c r="C116" s="192" t="s">
        <v>94</v>
      </c>
      <c r="D116" s="207" t="s">
        <v>30</v>
      </c>
    </row>
    <row r="117" spans="1:4" ht="13.5">
      <c r="A117" s="266"/>
      <c r="B117" s="268" t="s">
        <v>95</v>
      </c>
      <c r="C117" s="190" t="s">
        <v>3</v>
      </c>
      <c r="D117" s="207" t="s">
        <v>30</v>
      </c>
    </row>
    <row r="118" spans="1:4" ht="13.5">
      <c r="A118" s="266"/>
      <c r="B118" s="269"/>
      <c r="C118" s="191" t="s">
        <v>45</v>
      </c>
      <c r="D118" s="207" t="s">
        <v>30</v>
      </c>
    </row>
    <row r="119" spans="1:4" ht="13.5">
      <c r="A119" s="266"/>
      <c r="B119" s="269"/>
      <c r="C119" s="191" t="s">
        <v>80</v>
      </c>
      <c r="D119" s="207" t="s">
        <v>30</v>
      </c>
    </row>
    <row r="120" spans="1:4" ht="13.5">
      <c r="A120" s="266"/>
      <c r="B120" s="269"/>
      <c r="C120" s="191" t="s">
        <v>81</v>
      </c>
      <c r="D120" s="207" t="s">
        <v>30</v>
      </c>
    </row>
    <row r="121" spans="1:6" ht="13.5">
      <c r="A121" s="266"/>
      <c r="B121" s="269"/>
      <c r="C121" s="191" t="s">
        <v>82</v>
      </c>
      <c r="D121" s="207" t="s">
        <v>30</v>
      </c>
      <c r="E121" s="1" t="s">
        <v>5</v>
      </c>
      <c r="F121" s="2" t="s">
        <v>83</v>
      </c>
    </row>
    <row r="122" spans="1:4" ht="13.5">
      <c r="A122" s="266"/>
      <c r="B122" s="269"/>
      <c r="C122" s="191" t="s">
        <v>84</v>
      </c>
      <c r="D122" s="207" t="s">
        <v>30</v>
      </c>
    </row>
    <row r="123" spans="1:4" ht="13.5">
      <c r="A123" s="266"/>
      <c r="B123" s="269"/>
      <c r="C123" s="191" t="s">
        <v>49</v>
      </c>
      <c r="D123" s="207" t="s">
        <v>30</v>
      </c>
    </row>
    <row r="124" spans="1:6" ht="13.5">
      <c r="A124" s="266"/>
      <c r="B124" s="269"/>
      <c r="C124" s="191" t="s">
        <v>85</v>
      </c>
      <c r="D124" s="207" t="s">
        <v>30</v>
      </c>
      <c r="E124" s="1" t="s">
        <v>5</v>
      </c>
      <c r="F124" s="2" t="s">
        <v>86</v>
      </c>
    </row>
    <row r="125" spans="1:4" ht="13.5">
      <c r="A125" s="266"/>
      <c r="B125" s="269"/>
      <c r="C125" s="191" t="s">
        <v>87</v>
      </c>
      <c r="D125" s="207" t="s">
        <v>30</v>
      </c>
    </row>
    <row r="126" spans="1:6" ht="13.5">
      <c r="A126" s="266"/>
      <c r="B126" s="269"/>
      <c r="C126" s="191" t="s">
        <v>88</v>
      </c>
      <c r="D126" s="207" t="s">
        <v>30</v>
      </c>
      <c r="E126" s="1" t="s">
        <v>5</v>
      </c>
      <c r="F126" s="2" t="s">
        <v>83</v>
      </c>
    </row>
    <row r="127" spans="1:4" ht="13.5">
      <c r="A127" s="266"/>
      <c r="B127" s="269"/>
      <c r="C127" s="191" t="s">
        <v>89</v>
      </c>
      <c r="D127" s="207" t="s">
        <v>30</v>
      </c>
    </row>
    <row r="128" spans="1:4" ht="13.5">
      <c r="A128" s="266"/>
      <c r="B128" s="269"/>
      <c r="C128" s="191" t="s">
        <v>90</v>
      </c>
      <c r="D128" s="207" t="s">
        <v>30</v>
      </c>
    </row>
    <row r="129" spans="1:4" ht="13.5">
      <c r="A129" s="266"/>
      <c r="B129" s="269"/>
      <c r="C129" s="191" t="s">
        <v>91</v>
      </c>
      <c r="D129" s="207" t="s">
        <v>30</v>
      </c>
    </row>
    <row r="130" spans="1:4" ht="13.5">
      <c r="A130" s="266"/>
      <c r="B130" s="269"/>
      <c r="C130" s="191" t="s">
        <v>92</v>
      </c>
      <c r="D130" s="207" t="s">
        <v>30</v>
      </c>
    </row>
    <row r="131" spans="1:4" ht="13.5">
      <c r="A131" s="266"/>
      <c r="B131" s="269"/>
      <c r="C131" s="191" t="s">
        <v>93</v>
      </c>
      <c r="D131" s="207" t="s">
        <v>30</v>
      </c>
    </row>
    <row r="132" spans="1:4" ht="13.5">
      <c r="A132" s="267"/>
      <c r="B132" s="270"/>
      <c r="C132" s="192" t="s">
        <v>94</v>
      </c>
      <c r="D132" s="207" t="s">
        <v>30</v>
      </c>
    </row>
    <row r="135" ht="18.75">
      <c r="C135" s="195"/>
    </row>
    <row r="136" ht="18.75">
      <c r="C136" s="195"/>
    </row>
    <row r="137" ht="18.75">
      <c r="C137" s="195"/>
    </row>
    <row r="138" ht="18.75">
      <c r="C138" s="195"/>
    </row>
    <row r="139" ht="18.75">
      <c r="C139" s="195"/>
    </row>
    <row r="140" ht="18.75">
      <c r="C140" s="196"/>
    </row>
    <row r="141" ht="18.75">
      <c r="C141" s="195"/>
    </row>
    <row r="142" ht="18.75">
      <c r="C142" s="195"/>
    </row>
    <row r="143" ht="18.75">
      <c r="C143" s="195"/>
    </row>
    <row r="144" ht="18.75">
      <c r="C144" s="196"/>
    </row>
    <row r="145" ht="18.75">
      <c r="C145" s="196"/>
    </row>
    <row r="146" ht="18.75">
      <c r="C146" s="196"/>
    </row>
    <row r="147" ht="18.75">
      <c r="C147" s="196"/>
    </row>
    <row r="148" ht="18.75">
      <c r="C148" s="196"/>
    </row>
    <row r="149" ht="18.75">
      <c r="C149" s="196"/>
    </row>
    <row r="150" ht="18.75">
      <c r="C150" s="196"/>
    </row>
    <row r="151" ht="18.75">
      <c r="C151" s="196"/>
    </row>
    <row r="152" ht="18.75">
      <c r="C152" s="196"/>
    </row>
    <row r="153" ht="18.75">
      <c r="C153" s="196"/>
    </row>
    <row r="154" ht="18.75">
      <c r="C154" s="196"/>
    </row>
    <row r="155" ht="18.75">
      <c r="C155" s="196"/>
    </row>
    <row r="156" ht="18.75">
      <c r="C156" s="196"/>
    </row>
    <row r="157" ht="18.75">
      <c r="C157" s="196"/>
    </row>
  </sheetData>
  <sheetProtection sheet="1" objects="1" scenarios="1"/>
  <mergeCells count="24">
    <mergeCell ref="F102:H105"/>
    <mergeCell ref="A6:A65"/>
    <mergeCell ref="A73:A100"/>
    <mergeCell ref="F53:H55"/>
    <mergeCell ref="A68:B68"/>
    <mergeCell ref="B73:B74"/>
    <mergeCell ref="B75:B86"/>
    <mergeCell ref="B87:B88"/>
    <mergeCell ref="B60:B65"/>
    <mergeCell ref="B89:B92"/>
    <mergeCell ref="B96:B100"/>
    <mergeCell ref="A102:A132"/>
    <mergeCell ref="B102:B116"/>
    <mergeCell ref="B117:B132"/>
    <mergeCell ref="A67:C67"/>
    <mergeCell ref="A69:B70"/>
    <mergeCell ref="B54:B59"/>
    <mergeCell ref="B43:B47"/>
    <mergeCell ref="B48:B52"/>
    <mergeCell ref="B20:B22"/>
    <mergeCell ref="B23:B26"/>
    <mergeCell ref="B27:B42"/>
    <mergeCell ref="B6:B15"/>
    <mergeCell ref="B16:B19"/>
  </mergeCells>
  <printOptions/>
  <pageMargins left="0.1968503937007874" right="0.1968503937007874" top="0.7874015748031497" bottom="0.7874015748031497" header="0.3937007874015748" footer="0.3937007874015748"/>
  <pageSetup horizontalDpi="600" verticalDpi="600" orientation="portrait" paperSize="9" r:id="rId3"/>
  <headerFooter alignWithMargins="0">
    <oddHeader>&amp;L&amp;"MS UI Gothic"&amp;9&amp;C&amp;"MS UI Gothic"&amp;9&amp;R&amp;"ＭＳ Ｐ明朝"&amp;8&amp;A</oddHeader>
    <oddFooter>&amp;R&amp;"ＭＳ Ｐ明朝"&amp;8©J-REC 住まいりんぐプロジェクト</oddFooter>
  </headerFooter>
  <rowBreaks count="3" manualBreakCount="3">
    <brk id="52" max="255" man="1"/>
    <brk id="71" max="255" man="1"/>
    <brk id="10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78"/>
  <sheetViews>
    <sheetView showZeros="0" view="pageBreakPreview" zoomScaleSheetLayoutView="100" workbookViewId="0" topLeftCell="A39">
      <selection activeCell="F60" sqref="F60:X61"/>
    </sheetView>
  </sheetViews>
  <sheetFormatPr defaultColWidth="9.00390625" defaultRowHeight="22.5" customHeight="1"/>
  <cols>
    <col min="1" max="1" width="0.6171875" style="23" customWidth="1"/>
    <col min="2" max="25" width="3.75390625" style="23" customWidth="1"/>
    <col min="26" max="26" width="1.25" style="23" customWidth="1"/>
    <col min="27" max="16384" width="3.75390625" style="23" customWidth="1"/>
  </cols>
  <sheetData>
    <row r="1" spans="2:29" ht="33.75" customHeight="1">
      <c r="B1" s="249" t="s">
        <v>96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133"/>
      <c r="AB1" s="223" t="s">
        <v>236</v>
      </c>
      <c r="AC1" s="224" t="s">
        <v>251</v>
      </c>
    </row>
    <row r="2" spans="2:36" s="134" customFormat="1" ht="26.25" customHeight="1">
      <c r="B2" s="179" t="s">
        <v>97</v>
      </c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2:36" s="134" customFormat="1" ht="26.25" customHeight="1">
      <c r="B3" s="241" t="s">
        <v>98</v>
      </c>
      <c r="C3" s="246"/>
      <c r="D3" s="246" t="s">
        <v>99</v>
      </c>
      <c r="E3" s="246"/>
      <c r="F3" s="246" t="str">
        <f>'契約書式（基本情報）Ver3.0'!D6</f>
        <v>○○マンション</v>
      </c>
      <c r="G3" s="246"/>
      <c r="H3" s="246"/>
      <c r="I3" s="246"/>
      <c r="J3" s="246"/>
      <c r="K3" s="246"/>
      <c r="L3" s="246"/>
      <c r="M3" s="246"/>
      <c r="N3" s="246"/>
      <c r="O3" s="246" t="s">
        <v>100</v>
      </c>
      <c r="P3" s="246"/>
      <c r="Q3" s="246"/>
      <c r="R3" s="247">
        <f>'契約書式（基本情報）Ver3.0'!D9</f>
        <v>2</v>
      </c>
      <c r="S3" s="247"/>
      <c r="T3" s="245"/>
      <c r="U3" s="244">
        <f>'契約書式（基本情報）Ver3.0'!D10</f>
        <v>203</v>
      </c>
      <c r="V3" s="239"/>
      <c r="W3" s="239"/>
      <c r="X3" s="239"/>
      <c r="Y3" s="240"/>
      <c r="Z3" s="161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2:36" s="134" customFormat="1" ht="26.25" customHeight="1">
      <c r="B4" s="242"/>
      <c r="C4" s="243"/>
      <c r="D4" s="243" t="s">
        <v>2</v>
      </c>
      <c r="E4" s="243"/>
      <c r="F4" s="243" t="s">
        <v>101</v>
      </c>
      <c r="G4" s="243"/>
      <c r="H4" s="243"/>
      <c r="I4" s="284"/>
      <c r="J4" s="285" t="str">
        <f>'契約書式（基本情報）Ver3.0'!D8</f>
        <v>東京都○○区○○町１－１－１</v>
      </c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6"/>
      <c r="Z4" s="146"/>
      <c r="AA4" s="135"/>
      <c r="AB4" s="135"/>
      <c r="AC4" s="137"/>
      <c r="AD4" s="137"/>
      <c r="AE4" s="135"/>
      <c r="AF4" s="138"/>
      <c r="AG4" s="138"/>
      <c r="AH4" s="135"/>
      <c r="AI4" s="135"/>
      <c r="AJ4" s="135"/>
    </row>
    <row r="5" spans="2:36" s="134" customFormat="1" ht="26.25" customHeight="1">
      <c r="B5" s="242"/>
      <c r="C5" s="243"/>
      <c r="D5" s="243" t="s">
        <v>102</v>
      </c>
      <c r="E5" s="243"/>
      <c r="F5" s="287" t="str">
        <f>'契約書式（基本情報）Ver3.0'!D11</f>
        <v>鉄筋コンクリート造陸屋根5階建て</v>
      </c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8"/>
      <c r="Z5" s="139"/>
      <c r="AA5" s="135"/>
      <c r="AB5" s="135"/>
      <c r="AC5" s="135"/>
      <c r="AD5" s="135"/>
      <c r="AE5" s="135"/>
      <c r="AF5" s="135"/>
      <c r="AG5" s="135"/>
      <c r="AH5" s="135"/>
      <c r="AI5" s="135"/>
      <c r="AJ5" s="135"/>
    </row>
    <row r="6" spans="2:36" s="134" customFormat="1" ht="26.25" customHeight="1">
      <c r="B6" s="238"/>
      <c r="C6" s="237"/>
      <c r="D6" s="237" t="s">
        <v>103</v>
      </c>
      <c r="E6" s="237"/>
      <c r="F6" s="237" t="str">
        <f>'契約書式（基本情報）Ver3.0'!D12</f>
        <v>マンション</v>
      </c>
      <c r="G6" s="237"/>
      <c r="H6" s="237"/>
      <c r="I6" s="237"/>
      <c r="J6" s="237"/>
      <c r="K6" s="237"/>
      <c r="L6" s="237"/>
      <c r="M6" s="237"/>
      <c r="N6" s="237"/>
      <c r="O6" s="237" t="s">
        <v>15</v>
      </c>
      <c r="P6" s="237"/>
      <c r="Q6" s="237"/>
      <c r="R6" s="282" t="str">
        <f>'契約書式（基本情報）Ver3.0'!D15</f>
        <v>平成10年3月</v>
      </c>
      <c r="S6" s="282"/>
      <c r="T6" s="282"/>
      <c r="U6" s="282"/>
      <c r="V6" s="282"/>
      <c r="W6" s="282"/>
      <c r="X6" s="282"/>
      <c r="Y6" s="283"/>
      <c r="Z6" s="140"/>
      <c r="AA6" s="137"/>
      <c r="AB6" s="135"/>
      <c r="AC6" s="141"/>
      <c r="AD6" s="141"/>
      <c r="AE6" s="141"/>
      <c r="AF6" s="141"/>
      <c r="AG6" s="141"/>
      <c r="AH6" s="141"/>
      <c r="AI6" s="141"/>
      <c r="AJ6" s="135"/>
    </row>
    <row r="7" spans="2:36" s="134" customFormat="1" ht="26.25" customHeight="1">
      <c r="B7" s="292" t="s">
        <v>104</v>
      </c>
      <c r="C7" s="293"/>
      <c r="D7" s="289" t="s">
        <v>12</v>
      </c>
      <c r="E7" s="289"/>
      <c r="F7" s="289" t="str">
        <f>'契約書式（基本情報）Ver3.0'!D13</f>
        <v>2DK</v>
      </c>
      <c r="G7" s="289"/>
      <c r="H7" s="289"/>
      <c r="I7" s="289"/>
      <c r="J7" s="289"/>
      <c r="K7" s="289"/>
      <c r="L7" s="289"/>
      <c r="M7" s="289"/>
      <c r="N7" s="289"/>
      <c r="O7" s="289" t="s">
        <v>13</v>
      </c>
      <c r="P7" s="289"/>
      <c r="Q7" s="289"/>
      <c r="R7" s="299">
        <f>'契約書式（基本情報）Ver3.0'!D14</f>
        <v>45.67</v>
      </c>
      <c r="S7" s="299"/>
      <c r="T7" s="299"/>
      <c r="U7" s="299"/>
      <c r="V7" s="299"/>
      <c r="W7" s="299"/>
      <c r="X7" s="299"/>
      <c r="Y7" s="300"/>
      <c r="Z7" s="142"/>
      <c r="AA7" s="137"/>
      <c r="AB7" s="142"/>
      <c r="AC7" s="142"/>
      <c r="AD7" s="142"/>
      <c r="AE7" s="142"/>
      <c r="AF7" s="142"/>
      <c r="AG7" s="142"/>
      <c r="AH7" s="142"/>
      <c r="AI7" s="142"/>
      <c r="AJ7" s="135"/>
    </row>
    <row r="8" spans="2:37" s="134" customFormat="1" ht="26.25" customHeight="1">
      <c r="B8" s="294" t="s">
        <v>105</v>
      </c>
      <c r="C8" s="289"/>
      <c r="D8" s="289" t="str">
        <f>'契約書式（基本情報）Ver3.0'!D54</f>
        <v>玄関</v>
      </c>
      <c r="E8" s="289"/>
      <c r="F8" s="289" t="s">
        <v>106</v>
      </c>
      <c r="G8" s="289"/>
      <c r="H8" s="289" t="str">
        <f>'契約書式（基本情報）Ver3.0'!D55</f>
        <v>1234567</v>
      </c>
      <c r="I8" s="289"/>
      <c r="J8" s="289"/>
      <c r="K8" s="289"/>
      <c r="L8" s="289"/>
      <c r="M8" s="290">
        <f>'契約書式（基本情報）Ver3.0'!D56</f>
        <v>2</v>
      </c>
      <c r="N8" s="290"/>
      <c r="O8" s="301" t="str">
        <f>'契約書式（基本情報）Ver3.0'!D57</f>
        <v>-</v>
      </c>
      <c r="P8" s="302"/>
      <c r="Q8" s="289" t="s">
        <v>106</v>
      </c>
      <c r="R8" s="289"/>
      <c r="S8" s="289" t="str">
        <f>'契約書式（基本情報）Ver3.0'!D58</f>
        <v>-</v>
      </c>
      <c r="T8" s="289"/>
      <c r="U8" s="289"/>
      <c r="V8" s="289"/>
      <c r="W8" s="289"/>
      <c r="X8" s="290" t="str">
        <f>'契約書式（基本情報）Ver3.0'!D59</f>
        <v>-</v>
      </c>
      <c r="Y8" s="291"/>
      <c r="Z8" s="162"/>
      <c r="AC8" s="142"/>
      <c r="AD8" s="142"/>
      <c r="AE8" s="142"/>
      <c r="AF8" s="142"/>
      <c r="AG8" s="142"/>
      <c r="AH8" s="142"/>
      <c r="AI8" s="142"/>
      <c r="AJ8" s="142"/>
      <c r="AK8" s="135"/>
    </row>
    <row r="9" spans="2:35" s="134" customFormat="1" ht="26.25" customHeight="1">
      <c r="B9" s="310" t="s">
        <v>107</v>
      </c>
      <c r="C9" s="311"/>
      <c r="D9" s="246" t="s">
        <v>108</v>
      </c>
      <c r="E9" s="246"/>
      <c r="F9" s="246"/>
      <c r="G9" s="246"/>
      <c r="H9" s="316" t="s">
        <v>210</v>
      </c>
      <c r="I9" s="316"/>
      <c r="J9" s="316"/>
      <c r="K9" s="316"/>
      <c r="L9" s="316"/>
      <c r="M9" s="316"/>
      <c r="N9" s="295" t="s">
        <v>110</v>
      </c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7"/>
      <c r="Z9" s="154"/>
      <c r="AA9" s="137"/>
      <c r="AB9" s="142"/>
      <c r="AC9" s="142"/>
      <c r="AD9" s="142"/>
      <c r="AE9" s="142"/>
      <c r="AF9" s="142"/>
      <c r="AG9" s="142"/>
      <c r="AH9" s="142"/>
      <c r="AI9" s="142"/>
    </row>
    <row r="10" spans="2:35" s="134" customFormat="1" ht="26.25" customHeight="1">
      <c r="B10" s="312"/>
      <c r="C10" s="313"/>
      <c r="D10" s="243" t="s">
        <v>111</v>
      </c>
      <c r="E10" s="243"/>
      <c r="F10" s="243"/>
      <c r="G10" s="243"/>
      <c r="H10" s="298" t="s">
        <v>109</v>
      </c>
      <c r="I10" s="298"/>
      <c r="J10" s="298"/>
      <c r="K10" s="298"/>
      <c r="L10" s="298"/>
      <c r="M10" s="298"/>
      <c r="N10" s="353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5"/>
      <c r="Z10" s="154"/>
      <c r="AA10" s="137"/>
      <c r="AB10" s="142"/>
      <c r="AC10" s="142"/>
      <c r="AD10" s="142"/>
      <c r="AE10" s="142"/>
      <c r="AF10" s="142"/>
      <c r="AG10" s="142"/>
      <c r="AH10" s="142"/>
      <c r="AI10" s="142"/>
    </row>
    <row r="11" spans="2:35" s="134" customFormat="1" ht="26.25" customHeight="1">
      <c r="B11" s="312"/>
      <c r="C11" s="313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353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5"/>
      <c r="Z11" s="154"/>
      <c r="AA11" s="137"/>
      <c r="AB11" s="142"/>
      <c r="AC11" s="142"/>
      <c r="AD11" s="142"/>
      <c r="AE11" s="142"/>
      <c r="AF11" s="142"/>
      <c r="AG11" s="142"/>
      <c r="AH11" s="142"/>
      <c r="AI11" s="142"/>
    </row>
    <row r="12" spans="2:35" s="134" customFormat="1" ht="26.25" customHeight="1">
      <c r="B12" s="312"/>
      <c r="C12" s="313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353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5"/>
      <c r="Z12" s="154"/>
      <c r="AA12" s="137"/>
      <c r="AB12" s="142"/>
      <c r="AC12" s="142"/>
      <c r="AD12" s="142"/>
      <c r="AE12" s="142"/>
      <c r="AF12" s="142"/>
      <c r="AG12" s="142"/>
      <c r="AH12" s="142"/>
      <c r="AI12" s="142"/>
    </row>
    <row r="13" spans="2:35" s="134" customFormat="1" ht="26.25" customHeight="1">
      <c r="B13" s="314"/>
      <c r="C13" s="315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56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8"/>
      <c r="Z13" s="154"/>
      <c r="AA13" s="137"/>
      <c r="AB13" s="142"/>
      <c r="AC13" s="142"/>
      <c r="AD13" s="142"/>
      <c r="AE13" s="142"/>
      <c r="AF13" s="142"/>
      <c r="AG13" s="142"/>
      <c r="AH13" s="142"/>
      <c r="AI13" s="142"/>
    </row>
    <row r="14" spans="2:35" s="134" customFormat="1" ht="22.5" customHeight="1"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37"/>
      <c r="AB14" s="142"/>
      <c r="AC14" s="142"/>
      <c r="AD14" s="142"/>
      <c r="AE14" s="142"/>
      <c r="AF14" s="142"/>
      <c r="AG14" s="142"/>
      <c r="AH14" s="142"/>
      <c r="AI14" s="142"/>
    </row>
    <row r="15" spans="2:35" s="149" customFormat="1" ht="26.25" customHeight="1">
      <c r="B15" s="180" t="s">
        <v>112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36"/>
      <c r="AB15" s="148"/>
      <c r="AC15" s="148"/>
      <c r="AD15" s="148"/>
      <c r="AE15" s="148"/>
      <c r="AF15" s="148"/>
      <c r="AG15" s="148"/>
      <c r="AH15" s="148"/>
      <c r="AI15" s="148"/>
    </row>
    <row r="16" spans="2:35" s="149" customFormat="1" ht="22.5" customHeight="1">
      <c r="B16" s="304" t="s">
        <v>113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  <c r="Z16" s="136"/>
      <c r="AA16" s="136"/>
      <c r="AB16" s="148"/>
      <c r="AC16" s="148"/>
      <c r="AD16" s="148"/>
      <c r="AE16" s="148"/>
      <c r="AF16" s="148"/>
      <c r="AG16" s="148"/>
      <c r="AH16" s="148"/>
      <c r="AI16" s="148"/>
    </row>
    <row r="17" spans="2:35" s="149" customFormat="1" ht="22.5" customHeight="1">
      <c r="B17" s="307" t="s">
        <v>114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9"/>
      <c r="Z17" s="136"/>
      <c r="AA17" s="136"/>
      <c r="AB17" s="148"/>
      <c r="AC17" s="148"/>
      <c r="AD17" s="148"/>
      <c r="AE17" s="148"/>
      <c r="AF17" s="148"/>
      <c r="AG17" s="148"/>
      <c r="AH17" s="148"/>
      <c r="AI17" s="148"/>
    </row>
    <row r="18" spans="2:35" s="149" customFormat="1" ht="22.5" customHeight="1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36"/>
      <c r="AB18" s="148"/>
      <c r="AC18" s="148"/>
      <c r="AD18" s="148"/>
      <c r="AE18" s="148"/>
      <c r="AF18" s="148"/>
      <c r="AG18" s="148"/>
      <c r="AH18" s="148"/>
      <c r="AI18" s="148"/>
    </row>
    <row r="19" spans="2:35" s="149" customFormat="1" ht="26.25" customHeight="1">
      <c r="B19" s="180" t="s">
        <v>115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36"/>
      <c r="AB19" s="148"/>
      <c r="AC19" s="148"/>
      <c r="AD19" s="148"/>
      <c r="AE19" s="148"/>
      <c r="AF19" s="148"/>
      <c r="AG19" s="148"/>
      <c r="AH19" s="148"/>
      <c r="AI19" s="148"/>
    </row>
    <row r="20" spans="2:35" s="149" customFormat="1" ht="26.25" customHeight="1">
      <c r="B20" s="318">
        <f>'契約書式（基本情報）Ver3.0'!D70</f>
        <v>41090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0"/>
      <c r="Z20" s="163"/>
      <c r="AA20" s="136"/>
      <c r="AB20" s="148"/>
      <c r="AC20" s="148"/>
      <c r="AD20" s="148"/>
      <c r="AE20" s="148"/>
      <c r="AF20" s="148"/>
      <c r="AG20" s="148"/>
      <c r="AH20" s="148"/>
      <c r="AI20" s="148"/>
    </row>
    <row r="21" spans="2:35" s="149" customFormat="1" ht="22.5" customHeight="1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36"/>
      <c r="AB21" s="148"/>
      <c r="AC21" s="148"/>
      <c r="AD21" s="148"/>
      <c r="AE21" s="148"/>
      <c r="AF21" s="148"/>
      <c r="AG21" s="148"/>
      <c r="AH21" s="148"/>
      <c r="AI21" s="148"/>
    </row>
    <row r="22" spans="2:35" s="149" customFormat="1" ht="26.25" customHeight="1">
      <c r="B22" s="180" t="s">
        <v>116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36"/>
      <c r="AB22" s="148"/>
      <c r="AC22" s="148"/>
      <c r="AD22" s="148"/>
      <c r="AE22" s="148"/>
      <c r="AF22" s="148"/>
      <c r="AG22" s="148"/>
      <c r="AH22" s="148"/>
      <c r="AI22" s="148"/>
    </row>
    <row r="23" spans="2:35" s="149" customFormat="1" ht="26.25" customHeight="1">
      <c r="B23" s="321" t="s">
        <v>117</v>
      </c>
      <c r="C23" s="321"/>
      <c r="D23" s="321"/>
      <c r="E23" s="321"/>
      <c r="F23" s="321" t="str">
        <f>'契約書式（基本情報）Ver3.0'!D25</f>
        <v>借家　太郎</v>
      </c>
      <c r="G23" s="321"/>
      <c r="H23" s="321"/>
      <c r="I23" s="321"/>
      <c r="J23" s="321"/>
      <c r="K23" s="321"/>
      <c r="L23" s="321"/>
      <c r="M23" s="321"/>
      <c r="N23" s="321" t="s">
        <v>62</v>
      </c>
      <c r="O23" s="321"/>
      <c r="P23" s="321"/>
      <c r="Q23" s="321"/>
      <c r="R23" s="322" t="str">
        <f>'契約書式（基本情報）Ver3.0'!D26</f>
        <v>000-0000-0000</v>
      </c>
      <c r="S23" s="322"/>
      <c r="T23" s="322"/>
      <c r="U23" s="322"/>
      <c r="V23" s="322"/>
      <c r="W23" s="322"/>
      <c r="X23" s="322"/>
      <c r="Y23" s="322"/>
      <c r="Z23" s="140"/>
      <c r="AA23" s="136"/>
      <c r="AB23" s="148"/>
      <c r="AC23" s="148"/>
      <c r="AD23" s="148"/>
      <c r="AE23" s="148"/>
      <c r="AF23" s="148"/>
      <c r="AG23" s="148"/>
      <c r="AH23" s="148"/>
      <c r="AI23" s="148"/>
    </row>
    <row r="24" spans="2:17" s="134" customFormat="1" ht="11.25" customHeight="1">
      <c r="B24" s="137"/>
      <c r="C24" s="137"/>
      <c r="D24" s="137"/>
      <c r="E24" s="150"/>
      <c r="F24" s="146"/>
      <c r="G24" s="146"/>
      <c r="H24" s="135"/>
      <c r="I24" s="135"/>
      <c r="J24" s="135"/>
      <c r="K24" s="135"/>
      <c r="L24" s="135"/>
      <c r="M24" s="135"/>
      <c r="N24" s="135"/>
      <c r="O24" s="135"/>
      <c r="P24" s="135"/>
      <c r="Q24" s="135"/>
    </row>
    <row r="25" spans="2:26" s="134" customFormat="1" ht="26.25" customHeight="1">
      <c r="B25" s="241" t="s">
        <v>118</v>
      </c>
      <c r="C25" s="246"/>
      <c r="D25" s="246"/>
      <c r="E25" s="246"/>
      <c r="F25" s="246" t="s">
        <v>119</v>
      </c>
      <c r="G25" s="246"/>
      <c r="H25" s="246" t="s">
        <v>120</v>
      </c>
      <c r="I25" s="317"/>
      <c r="J25" s="241" t="s">
        <v>118</v>
      </c>
      <c r="K25" s="246"/>
      <c r="L25" s="246"/>
      <c r="M25" s="246"/>
      <c r="N25" s="246" t="s">
        <v>119</v>
      </c>
      <c r="O25" s="246"/>
      <c r="P25" s="246" t="s">
        <v>120</v>
      </c>
      <c r="Q25" s="323"/>
      <c r="R25" s="324" t="s">
        <v>118</v>
      </c>
      <c r="S25" s="246"/>
      <c r="T25" s="246"/>
      <c r="U25" s="246"/>
      <c r="V25" s="246" t="s">
        <v>119</v>
      </c>
      <c r="W25" s="246"/>
      <c r="X25" s="246" t="s">
        <v>120</v>
      </c>
      <c r="Y25" s="323"/>
      <c r="Z25" s="146"/>
    </row>
    <row r="26" spans="2:26" s="134" customFormat="1" ht="26.25" customHeight="1">
      <c r="B26" s="242" t="str">
        <f>'契約書式（基本情報）Ver3.0'!D27</f>
        <v>仮家　太郎</v>
      </c>
      <c r="C26" s="243"/>
      <c r="D26" s="243"/>
      <c r="E26" s="243"/>
      <c r="F26" s="325">
        <f>'契約書式（基本情報）Ver3.0'!D28</f>
        <v>45</v>
      </c>
      <c r="G26" s="325"/>
      <c r="H26" s="243" t="str">
        <f>'契約書式（基本情報）Ver3.0'!D29</f>
        <v>本人</v>
      </c>
      <c r="I26" s="284"/>
      <c r="J26" s="242" t="str">
        <f>IF('契約書式（基本情報）Ver3.0'!D33="","",'契約書式（基本情報）Ver3.0'!D33)</f>
        <v>仮家　一郎</v>
      </c>
      <c r="K26" s="243"/>
      <c r="L26" s="243"/>
      <c r="M26" s="243"/>
      <c r="N26" s="325">
        <f>IF('契約書式（基本情報）Ver3.0'!D34="","",'契約書式（基本情報）Ver3.0'!D34)</f>
        <v>16</v>
      </c>
      <c r="O26" s="325"/>
      <c r="P26" s="243" t="str">
        <f>IF('契約書式（基本情報）Ver3.0'!D35="","",'契約書式（基本情報）Ver3.0'!D35)</f>
        <v>長男</v>
      </c>
      <c r="Q26" s="326"/>
      <c r="R26" s="327" t="str">
        <f>IF('契約書式（基本情報）Ver3.0'!D39="","",'契約書式（基本情報）Ver3.0'!D39)</f>
        <v>-</v>
      </c>
      <c r="S26" s="243"/>
      <c r="T26" s="243"/>
      <c r="U26" s="243"/>
      <c r="V26" s="325" t="str">
        <f>IF('契約書式（基本情報）Ver3.0'!D40="","",'契約書式（基本情報）Ver3.0'!D40)</f>
        <v>-</v>
      </c>
      <c r="W26" s="325"/>
      <c r="X26" s="243" t="str">
        <f>IF('契約書式（基本情報）Ver3.0'!D41="","",'契約書式（基本情報）Ver3.0'!D41)</f>
        <v>-</v>
      </c>
      <c r="Y26" s="326"/>
      <c r="Z26" s="146"/>
    </row>
    <row r="27" spans="2:26" s="134" customFormat="1" ht="26.25" customHeight="1">
      <c r="B27" s="238" t="str">
        <f>IF('契約書式（基本情報）Ver3.0'!D30="","",'契約書式（基本情報）Ver3.0'!D30)</f>
        <v>仮家　桜子</v>
      </c>
      <c r="C27" s="237"/>
      <c r="D27" s="237"/>
      <c r="E27" s="237"/>
      <c r="F27" s="328">
        <f>IF('契約書式（基本情報）Ver3.0'!D31="","",'契約書式（基本情報）Ver3.0'!D31)</f>
        <v>43</v>
      </c>
      <c r="G27" s="328"/>
      <c r="H27" s="237" t="str">
        <f>IF('契約書式（基本情報）Ver3.0'!D32="","",'契約書式（基本情報）Ver3.0'!D32)</f>
        <v>妻</v>
      </c>
      <c r="I27" s="331"/>
      <c r="J27" s="238" t="str">
        <f>IF('契約書式（基本情報）Ver3.0'!D36="","",'契約書式（基本情報）Ver3.0'!D36)</f>
        <v>仮家　菜々子</v>
      </c>
      <c r="K27" s="237"/>
      <c r="L27" s="237"/>
      <c r="M27" s="237"/>
      <c r="N27" s="328">
        <f>IF('契約書式（基本情報）Ver3.0'!D37="","",'契約書式（基本情報）Ver3.0'!D37)</f>
        <v>12</v>
      </c>
      <c r="O27" s="328"/>
      <c r="P27" s="237" t="str">
        <f>IF('契約書式（基本情報）Ver3.0'!D38="","",'契約書式（基本情報）Ver3.0'!D38)</f>
        <v>長女</v>
      </c>
      <c r="Q27" s="329"/>
      <c r="R27" s="330" t="s">
        <v>121</v>
      </c>
      <c r="S27" s="237"/>
      <c r="T27" s="237"/>
      <c r="U27" s="237"/>
      <c r="V27" s="237"/>
      <c r="W27" s="237"/>
      <c r="X27" s="167">
        <f>'契約書式（基本情報）Ver3.0'!D42</f>
        <v>4</v>
      </c>
      <c r="Y27" s="168" t="s">
        <v>122</v>
      </c>
      <c r="Z27" s="136"/>
    </row>
    <row r="28" spans="2:26" s="134" customFormat="1" ht="11.25" customHeight="1">
      <c r="B28" s="146"/>
      <c r="C28" s="146"/>
      <c r="D28" s="146"/>
      <c r="E28" s="146"/>
      <c r="F28" s="151"/>
      <c r="G28" s="151"/>
      <c r="H28" s="146"/>
      <c r="I28" s="146"/>
      <c r="J28" s="146"/>
      <c r="K28" s="146"/>
      <c r="L28" s="146"/>
      <c r="M28" s="146"/>
      <c r="N28" s="151"/>
      <c r="O28" s="151"/>
      <c r="P28" s="146"/>
      <c r="Q28" s="146"/>
      <c r="R28" s="146"/>
      <c r="S28" s="146"/>
      <c r="T28" s="146"/>
      <c r="U28" s="146"/>
      <c r="V28" s="146"/>
      <c r="W28" s="146"/>
      <c r="X28" s="146"/>
      <c r="Y28" s="136"/>
      <c r="Z28" s="136"/>
    </row>
    <row r="29" spans="2:26" s="134" customFormat="1" ht="25.5" customHeight="1">
      <c r="B29" s="241" t="s">
        <v>65</v>
      </c>
      <c r="C29" s="246"/>
      <c r="D29" s="246"/>
      <c r="E29" s="246"/>
      <c r="F29" s="332" t="s">
        <v>58</v>
      </c>
      <c r="G29" s="332"/>
      <c r="H29" s="246" t="str">
        <f>'契約書式（基本情報）Ver3.0'!D43</f>
        <v>田中　次郎</v>
      </c>
      <c r="I29" s="246"/>
      <c r="J29" s="246"/>
      <c r="K29" s="246"/>
      <c r="L29" s="246"/>
      <c r="M29" s="246"/>
      <c r="N29" s="332" t="s">
        <v>57</v>
      </c>
      <c r="O29" s="332"/>
      <c r="P29" s="246" t="str">
        <f>'契約書式（基本情報）Ver3.0'!D44</f>
        <v>東京都○○区□□町１－１－１</v>
      </c>
      <c r="Q29" s="246"/>
      <c r="R29" s="246"/>
      <c r="S29" s="246"/>
      <c r="T29" s="246"/>
      <c r="U29" s="246"/>
      <c r="V29" s="246"/>
      <c r="W29" s="246"/>
      <c r="X29" s="246"/>
      <c r="Y29" s="323"/>
      <c r="Z29" s="146"/>
    </row>
    <row r="30" spans="2:26" s="134" customFormat="1" ht="25.5" customHeight="1">
      <c r="B30" s="238"/>
      <c r="C30" s="237"/>
      <c r="D30" s="237"/>
      <c r="E30" s="237"/>
      <c r="F30" s="328" t="s">
        <v>67</v>
      </c>
      <c r="G30" s="328"/>
      <c r="H30" s="237" t="str">
        <f>'契約書式（基本情報）Ver3.0'!D45</f>
        <v>XX-XXXX-XXXX</v>
      </c>
      <c r="I30" s="237"/>
      <c r="J30" s="237"/>
      <c r="K30" s="237"/>
      <c r="L30" s="328" t="s">
        <v>68</v>
      </c>
      <c r="M30" s="328"/>
      <c r="N30" s="328"/>
      <c r="O30" s="335">
        <f>'契約書式（基本情報）Ver3.0'!D46</f>
        <v>0</v>
      </c>
      <c r="P30" s="335"/>
      <c r="Q30" s="335"/>
      <c r="R30" s="335"/>
      <c r="S30" s="328" t="s">
        <v>123</v>
      </c>
      <c r="T30" s="328"/>
      <c r="U30" s="328"/>
      <c r="V30" s="328"/>
      <c r="W30" s="333" t="str">
        <f>'契約書式（基本情報）Ver3.0'!D47</f>
        <v>甥</v>
      </c>
      <c r="X30" s="333"/>
      <c r="Y30" s="334"/>
      <c r="Z30" s="152"/>
    </row>
    <row r="31" spans="2:26" s="134" customFormat="1" ht="25.5" customHeight="1">
      <c r="B31" s="241" t="s">
        <v>70</v>
      </c>
      <c r="C31" s="246"/>
      <c r="D31" s="246"/>
      <c r="E31" s="246"/>
      <c r="F31" s="332" t="s">
        <v>58</v>
      </c>
      <c r="G31" s="332"/>
      <c r="H31" s="246" t="str">
        <f>'契約書式（基本情報）Ver3.0'!D48</f>
        <v>佐藤　花子</v>
      </c>
      <c r="I31" s="246"/>
      <c r="J31" s="246"/>
      <c r="K31" s="246"/>
      <c r="L31" s="246"/>
      <c r="M31" s="246"/>
      <c r="N31" s="332" t="s">
        <v>57</v>
      </c>
      <c r="O31" s="332"/>
      <c r="P31" s="246" t="str">
        <f>'契約書式（基本情報）Ver3.0'!D49</f>
        <v>埼玉県○○市□□町１－１－１</v>
      </c>
      <c r="Q31" s="246"/>
      <c r="R31" s="246"/>
      <c r="S31" s="246"/>
      <c r="T31" s="246"/>
      <c r="U31" s="246"/>
      <c r="V31" s="246"/>
      <c r="W31" s="246"/>
      <c r="X31" s="246"/>
      <c r="Y31" s="323"/>
      <c r="Z31" s="146"/>
    </row>
    <row r="32" spans="2:26" s="134" customFormat="1" ht="25.5" customHeight="1">
      <c r="B32" s="238"/>
      <c r="C32" s="237"/>
      <c r="D32" s="237"/>
      <c r="E32" s="237"/>
      <c r="F32" s="328" t="s">
        <v>67</v>
      </c>
      <c r="G32" s="328"/>
      <c r="H32" s="237" t="str">
        <f>'契約書式（基本情報）Ver3.0'!D50</f>
        <v>XX-XXXX-XXXX</v>
      </c>
      <c r="I32" s="237"/>
      <c r="J32" s="237"/>
      <c r="K32" s="237"/>
      <c r="L32" s="328" t="s">
        <v>68</v>
      </c>
      <c r="M32" s="328"/>
      <c r="N32" s="328"/>
      <c r="O32" s="335">
        <f>'契約書式（基本情報）Ver3.0'!D51</f>
        <v>0</v>
      </c>
      <c r="P32" s="335"/>
      <c r="Q32" s="335"/>
      <c r="R32" s="335"/>
      <c r="S32" s="328" t="s">
        <v>123</v>
      </c>
      <c r="T32" s="328"/>
      <c r="U32" s="328"/>
      <c r="V32" s="328"/>
      <c r="W32" s="333" t="str">
        <f>'契約書式（基本情報）Ver3.0'!D52</f>
        <v>実母</v>
      </c>
      <c r="X32" s="333"/>
      <c r="Y32" s="334"/>
      <c r="Z32" s="152"/>
    </row>
    <row r="33" spans="2:26" s="134" customFormat="1" ht="25.5" customHeight="1">
      <c r="B33" s="136" t="s">
        <v>124</v>
      </c>
      <c r="C33" s="146"/>
      <c r="D33" s="146"/>
      <c r="E33" s="146"/>
      <c r="F33" s="151"/>
      <c r="G33" s="151"/>
      <c r="H33" s="146"/>
      <c r="I33" s="146"/>
      <c r="J33" s="146"/>
      <c r="K33" s="146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2"/>
      <c r="X33" s="152"/>
      <c r="Y33" s="152"/>
      <c r="Z33" s="152"/>
    </row>
    <row r="34" spans="2:17" s="134" customFormat="1" ht="26.25" customHeight="1">
      <c r="B34" s="181" t="s">
        <v>125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2:26" s="134" customFormat="1" ht="26.25" customHeight="1">
      <c r="B35" s="241" t="s">
        <v>126</v>
      </c>
      <c r="C35" s="246"/>
      <c r="D35" s="246"/>
      <c r="E35" s="246"/>
      <c r="F35" s="332" t="s">
        <v>58</v>
      </c>
      <c r="G35" s="332"/>
      <c r="H35" s="246" t="str">
        <f>'契約書式（基本情報）Ver3.0'!D18</f>
        <v>大家　仁助</v>
      </c>
      <c r="I35" s="246"/>
      <c r="J35" s="246"/>
      <c r="K35" s="246"/>
      <c r="L35" s="246"/>
      <c r="M35" s="246"/>
      <c r="N35" s="332" t="s">
        <v>67</v>
      </c>
      <c r="O35" s="332"/>
      <c r="P35" s="246" t="str">
        <f>'契約書式（基本情報）Ver3.0'!D19</f>
        <v>XX-XXXX-XXXX</v>
      </c>
      <c r="Q35" s="246"/>
      <c r="R35" s="246"/>
      <c r="S35" s="246"/>
      <c r="T35" s="246"/>
      <c r="U35" s="246"/>
      <c r="V35" s="246"/>
      <c r="W35" s="246"/>
      <c r="X35" s="246"/>
      <c r="Y35" s="323"/>
      <c r="Z35" s="146"/>
    </row>
    <row r="36" spans="2:26" s="134" customFormat="1" ht="26.25" customHeight="1">
      <c r="B36" s="238"/>
      <c r="C36" s="237"/>
      <c r="D36" s="237"/>
      <c r="E36" s="237"/>
      <c r="F36" s="237" t="s">
        <v>57</v>
      </c>
      <c r="G36" s="237"/>
      <c r="H36" s="143" t="s">
        <v>127</v>
      </c>
      <c r="I36" s="330" t="str">
        <f>'契約書式（基本情報）Ver3.0'!D16</f>
        <v>XXX-XXXX</v>
      </c>
      <c r="J36" s="237"/>
      <c r="K36" s="331"/>
      <c r="L36" s="336" t="str">
        <f>'契約書式（基本情報）Ver3.0'!D17</f>
        <v>東京都○○区○○町１－１－１</v>
      </c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8"/>
      <c r="Z36" s="164"/>
    </row>
    <row r="37" spans="2:17" s="134" customFormat="1" ht="11.25" customHeight="1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2:42" s="134" customFormat="1" ht="26.25" customHeight="1">
      <c r="B38" s="241" t="s">
        <v>44</v>
      </c>
      <c r="C38" s="246"/>
      <c r="D38" s="246"/>
      <c r="E38" s="246"/>
      <c r="F38" s="246" t="s">
        <v>128</v>
      </c>
      <c r="G38" s="246"/>
      <c r="H38" s="246"/>
      <c r="I38" s="246"/>
      <c r="J38" s="246" t="str">
        <f>IF('契約書式（基本情報）Ver3.0'!D60="","",'契約書式（基本情報）Ver3.0'!D60)</f>
        <v>○○不動産株式会社</v>
      </c>
      <c r="K38" s="246"/>
      <c r="L38" s="246"/>
      <c r="M38" s="246"/>
      <c r="N38" s="246"/>
      <c r="O38" s="246"/>
      <c r="P38" s="246"/>
      <c r="Q38" s="246" t="s">
        <v>67</v>
      </c>
      <c r="R38" s="246"/>
      <c r="S38" s="246" t="str">
        <f>IF('契約書式（基本情報）Ver3.0'!D65="","",'契約書式（基本情報）Ver3.0'!D65)</f>
        <v>XX-XXXX-XXXX</v>
      </c>
      <c r="T38" s="246"/>
      <c r="U38" s="246"/>
      <c r="V38" s="246"/>
      <c r="W38" s="246"/>
      <c r="X38" s="246"/>
      <c r="Y38" s="323"/>
      <c r="Z38" s="146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2:28" s="134" customFormat="1" ht="26.25" customHeight="1">
      <c r="B39" s="242" t="s">
        <v>129</v>
      </c>
      <c r="C39" s="243"/>
      <c r="D39" s="243"/>
      <c r="E39" s="243"/>
      <c r="F39" s="243" t="s">
        <v>47</v>
      </c>
      <c r="G39" s="243"/>
      <c r="H39" s="243"/>
      <c r="I39" s="243" t="str">
        <f>IF('契約書式（基本情報）Ver3.0'!D63="","",'契約書式（基本情報）Ver3.0'!D63)</f>
        <v>本店</v>
      </c>
      <c r="J39" s="243"/>
      <c r="K39" s="243"/>
      <c r="L39" s="243"/>
      <c r="M39" s="243"/>
      <c r="N39" s="243" t="s">
        <v>48</v>
      </c>
      <c r="O39" s="243"/>
      <c r="P39" s="243"/>
      <c r="Q39" s="243" t="str">
        <f>IF('契約書式（基本情報）Ver3.0'!D64="","",'契約書式（基本情報）Ver3.0'!D64)</f>
        <v>立住　守</v>
      </c>
      <c r="R39" s="243"/>
      <c r="S39" s="243"/>
      <c r="T39" s="243"/>
      <c r="U39" s="243"/>
      <c r="V39" s="243"/>
      <c r="W39" s="243"/>
      <c r="X39" s="243"/>
      <c r="Y39" s="326"/>
      <c r="Z39" s="146"/>
      <c r="AB39" s="137"/>
    </row>
    <row r="40" spans="2:26" s="134" customFormat="1" ht="26.25" customHeight="1">
      <c r="B40" s="238" t="s">
        <v>2</v>
      </c>
      <c r="C40" s="237"/>
      <c r="D40" s="237"/>
      <c r="E40" s="237"/>
      <c r="F40" s="143" t="s">
        <v>127</v>
      </c>
      <c r="G40" s="330" t="str">
        <f>IF('契約書式（基本情報）Ver3.0'!D61="","",'契約書式（基本情報）Ver3.0'!D61)</f>
        <v>XXX-XXXX</v>
      </c>
      <c r="H40" s="237"/>
      <c r="I40" s="331"/>
      <c r="J40" s="339" t="str">
        <f>IF('契約書式（基本情報）Ver3.0'!D62="","",'契約書式（基本情報）Ver3.0'!D62)</f>
        <v>東京都○○区△△町１－１－１</v>
      </c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1"/>
      <c r="Z40" s="136"/>
    </row>
    <row r="41" spans="2:26" s="149" customFormat="1" ht="26.25" customHeight="1">
      <c r="B41" s="136" t="s">
        <v>130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2:26" s="149" customFormat="1" ht="26.25" customHeight="1">
      <c r="B42" s="241" t="s">
        <v>59</v>
      </c>
      <c r="C42" s="246"/>
      <c r="D42" s="246"/>
      <c r="E42" s="246"/>
      <c r="F42" s="332" t="s">
        <v>58</v>
      </c>
      <c r="G42" s="332"/>
      <c r="H42" s="246">
        <f>'契約書式（基本情報）Ver3.0'!D22</f>
        <v>0</v>
      </c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323"/>
      <c r="Z42" s="146"/>
    </row>
    <row r="43" spans="2:26" s="149" customFormat="1" ht="26.25" customHeight="1">
      <c r="B43" s="238"/>
      <c r="C43" s="237"/>
      <c r="D43" s="237"/>
      <c r="E43" s="237"/>
      <c r="F43" s="237" t="s">
        <v>57</v>
      </c>
      <c r="G43" s="237"/>
      <c r="H43" s="143" t="s">
        <v>127</v>
      </c>
      <c r="I43" s="365">
        <f>'契約書式（基本情報）Ver3.0'!D20</f>
        <v>0</v>
      </c>
      <c r="J43" s="365"/>
      <c r="K43" s="365"/>
      <c r="L43" s="336">
        <f>'契約書式（基本情報）Ver3.0'!D21</f>
        <v>0</v>
      </c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8"/>
      <c r="Z43" s="164"/>
    </row>
    <row r="44" spans="2:26" s="149" customFormat="1" ht="26.25" customHeight="1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2:26" s="149" customFormat="1" ht="26.25" customHeight="1">
      <c r="B45" s="181" t="s">
        <v>131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2:26" s="149" customFormat="1" ht="26.25" customHeight="1">
      <c r="B46" s="342" t="s">
        <v>72</v>
      </c>
      <c r="C46" s="343"/>
      <c r="D46" s="343"/>
      <c r="E46" s="343"/>
      <c r="F46" s="344">
        <f>'契約書式（基本情報）Ver3.0'!D53</f>
        <v>1250</v>
      </c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5"/>
      <c r="Z46" s="165"/>
    </row>
    <row r="47" spans="2:26" s="155" customFormat="1" ht="26.25" customHeight="1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spans="2:26" s="155" customFormat="1" ht="26.25" customHeight="1">
      <c r="B48" s="182" t="s">
        <v>132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6"/>
    </row>
    <row r="49" spans="2:26" s="155" customFormat="1" ht="18.75" customHeight="1">
      <c r="B49" s="156" t="s">
        <v>133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57"/>
      <c r="Z49" s="146"/>
    </row>
    <row r="50" spans="2:26" s="155" customFormat="1" ht="18.75" customHeight="1">
      <c r="B50" s="156" t="s">
        <v>134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57"/>
      <c r="Z50" s="146"/>
    </row>
    <row r="51" spans="2:26" s="155" customFormat="1" ht="18.75" customHeight="1">
      <c r="B51" s="156" t="s">
        <v>135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57"/>
      <c r="Z51" s="146"/>
    </row>
    <row r="52" spans="2:26" s="155" customFormat="1" ht="18.75" customHeight="1">
      <c r="B52" s="156" t="s">
        <v>136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57"/>
      <c r="Z52" s="146"/>
    </row>
    <row r="53" spans="2:26" s="149" customFormat="1" ht="18.75" customHeight="1">
      <c r="B53" s="158" t="s">
        <v>137</v>
      </c>
      <c r="C53" s="136"/>
      <c r="D53" s="136"/>
      <c r="E53" s="136"/>
      <c r="F53" s="136"/>
      <c r="G53" s="136"/>
      <c r="H53" s="136"/>
      <c r="I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60"/>
      <c r="Z53" s="136"/>
    </row>
    <row r="54" spans="2:26" s="149" customFormat="1" ht="18.75" customHeight="1">
      <c r="B54" s="173" t="s">
        <v>138</v>
      </c>
      <c r="C54" s="346" t="s">
        <v>139</v>
      </c>
      <c r="D54" s="346"/>
      <c r="E54" s="346"/>
      <c r="F54" s="347" t="s">
        <v>245</v>
      </c>
      <c r="G54" s="347"/>
      <c r="H54" s="347"/>
      <c r="I54" s="347"/>
      <c r="J54" s="175"/>
      <c r="K54" s="174" t="s">
        <v>138</v>
      </c>
      <c r="L54" s="346" t="s">
        <v>140</v>
      </c>
      <c r="M54" s="346"/>
      <c r="N54" s="346"/>
      <c r="O54" s="176">
        <f>'契約書式（基本情報）Ver3.0'!F73</f>
        <v>0</v>
      </c>
      <c r="P54" s="176" t="s">
        <v>21</v>
      </c>
      <c r="Q54" s="176">
        <f>'契約書式（基本情報）Ver3.0'!G73</f>
        <v>11</v>
      </c>
      <c r="R54" s="348" t="s">
        <v>22</v>
      </c>
      <c r="S54" s="348"/>
      <c r="T54" s="176">
        <f>'契約書式（基本情報）Ver3.0'!H73</f>
        <v>29</v>
      </c>
      <c r="U54" s="349" t="s">
        <v>23</v>
      </c>
      <c r="V54" s="349"/>
      <c r="W54" s="175"/>
      <c r="X54" s="175"/>
      <c r="Y54" s="177"/>
      <c r="Z54" s="136"/>
    </row>
    <row r="55" spans="2:26" s="149" customFormat="1" ht="3.75" customHeight="1">
      <c r="B55" s="159"/>
      <c r="C55" s="146"/>
      <c r="D55" s="146"/>
      <c r="E55" s="146"/>
      <c r="F55" s="146"/>
      <c r="G55" s="146"/>
      <c r="H55" s="146"/>
      <c r="I55" s="146"/>
      <c r="J55" s="136"/>
      <c r="K55" s="146"/>
      <c r="L55" s="146"/>
      <c r="M55" s="146"/>
      <c r="N55" s="146"/>
      <c r="O55" s="136"/>
      <c r="P55" s="146"/>
      <c r="Q55" s="136"/>
      <c r="R55" s="146"/>
      <c r="S55" s="146"/>
      <c r="T55" s="136"/>
      <c r="U55" s="136"/>
      <c r="V55" s="136"/>
      <c r="W55" s="136"/>
      <c r="X55" s="136"/>
      <c r="Y55" s="160"/>
      <c r="Z55" s="136"/>
    </row>
    <row r="56" spans="2:26" s="149" customFormat="1" ht="18.75" customHeight="1">
      <c r="B56" s="173" t="s">
        <v>138</v>
      </c>
      <c r="C56" s="346" t="s">
        <v>141</v>
      </c>
      <c r="D56" s="346"/>
      <c r="E56" s="346"/>
      <c r="F56" s="351">
        <f>'契約書式（基本情報）Ver3.0'!D75</f>
        <v>50000</v>
      </c>
      <c r="G56" s="351"/>
      <c r="H56" s="351"/>
      <c r="I56" s="351"/>
      <c r="J56" s="175"/>
      <c r="K56" s="174" t="s">
        <v>138</v>
      </c>
      <c r="L56" s="346" t="s">
        <v>244</v>
      </c>
      <c r="M56" s="346"/>
      <c r="N56" s="346"/>
      <c r="O56" s="346"/>
      <c r="P56" s="351">
        <f>'契約書式（基本情報）Ver3.0'!D76</f>
        <v>3000</v>
      </c>
      <c r="Q56" s="351"/>
      <c r="R56" s="351"/>
      <c r="S56" s="351"/>
      <c r="T56" s="175"/>
      <c r="U56" s="175"/>
      <c r="V56" s="175"/>
      <c r="W56" s="175"/>
      <c r="X56" s="175"/>
      <c r="Y56" s="177"/>
      <c r="Z56" s="136"/>
    </row>
    <row r="57" spans="2:26" s="149" customFormat="1" ht="3.75" customHeight="1">
      <c r="B57" s="159"/>
      <c r="C57" s="146"/>
      <c r="D57" s="146"/>
      <c r="E57" s="146"/>
      <c r="F57" s="172"/>
      <c r="G57" s="172"/>
      <c r="H57" s="172"/>
      <c r="I57" s="172"/>
      <c r="J57" s="136"/>
      <c r="K57" s="146"/>
      <c r="L57" s="146"/>
      <c r="M57" s="146"/>
      <c r="N57" s="146"/>
      <c r="O57" s="146"/>
      <c r="P57" s="172"/>
      <c r="Q57" s="172"/>
      <c r="R57" s="172"/>
      <c r="S57" s="172"/>
      <c r="T57" s="136"/>
      <c r="U57" s="136"/>
      <c r="V57" s="136"/>
      <c r="W57" s="136"/>
      <c r="X57" s="136"/>
      <c r="Y57" s="160"/>
      <c r="Z57" s="136"/>
    </row>
    <row r="58" spans="2:26" s="149" customFormat="1" ht="18.75" customHeight="1">
      <c r="B58" s="173" t="s">
        <v>138</v>
      </c>
      <c r="C58" s="346" t="s">
        <v>142</v>
      </c>
      <c r="D58" s="346"/>
      <c r="E58" s="346"/>
      <c r="F58" s="346" t="s">
        <v>143</v>
      </c>
      <c r="G58" s="346"/>
      <c r="H58" s="346"/>
      <c r="I58" s="176" t="str">
        <f>'契約書式（基本情報）Ver3.0'!D80</f>
        <v>-</v>
      </c>
      <c r="J58" s="352" t="s">
        <v>144</v>
      </c>
      <c r="K58" s="352"/>
      <c r="L58" s="178"/>
      <c r="M58" s="174" t="s">
        <v>138</v>
      </c>
      <c r="N58" s="346" t="s">
        <v>145</v>
      </c>
      <c r="O58" s="346"/>
      <c r="P58" s="346"/>
      <c r="Q58" s="346"/>
      <c r="R58" s="351">
        <f>'契約書式（基本情報）Ver3.0'!D83</f>
        <v>7000</v>
      </c>
      <c r="S58" s="351"/>
      <c r="T58" s="351"/>
      <c r="U58" s="351"/>
      <c r="Y58" s="177"/>
      <c r="Z58" s="136"/>
    </row>
    <row r="59" spans="2:26" s="149" customFormat="1" ht="3.75" customHeight="1">
      <c r="B59" s="159"/>
      <c r="C59" s="146"/>
      <c r="D59" s="146"/>
      <c r="E59" s="146"/>
      <c r="F59" s="146"/>
      <c r="G59" s="146"/>
      <c r="H59" s="146"/>
      <c r="I59" s="146"/>
      <c r="J59" s="136"/>
      <c r="K59" s="136"/>
      <c r="M59" s="146"/>
      <c r="N59" s="146"/>
      <c r="O59" s="146"/>
      <c r="P59" s="146"/>
      <c r="Q59" s="146"/>
      <c r="R59" s="146"/>
      <c r="S59" s="136"/>
      <c r="T59" s="136"/>
      <c r="U59" s="172"/>
      <c r="V59" s="172"/>
      <c r="W59" s="172"/>
      <c r="X59" s="172"/>
      <c r="Y59" s="160"/>
      <c r="Z59" s="136"/>
    </row>
    <row r="60" spans="2:26" s="149" customFormat="1" ht="18.75" customHeight="1">
      <c r="B60" s="173" t="s">
        <v>138</v>
      </c>
      <c r="C60" s="175" t="s">
        <v>146</v>
      </c>
      <c r="D60" s="175"/>
      <c r="E60" s="175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177"/>
      <c r="Z60" s="136"/>
    </row>
    <row r="61" spans="2:26" s="149" customFormat="1" ht="18.75" customHeight="1">
      <c r="B61" s="169"/>
      <c r="C61" s="170"/>
      <c r="D61" s="170"/>
      <c r="E61" s="170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171"/>
      <c r="Z61" s="136"/>
    </row>
    <row r="62" spans="2:17" s="155" customFormat="1" ht="26.25" customHeight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2:17" s="134" customFormat="1" ht="22.5" customHeight="1">
      <c r="B63" s="137" t="s">
        <v>147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2:14" s="134" customFormat="1" ht="22.5" customHeight="1">
      <c r="B64" s="153" t="s">
        <v>148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</row>
    <row r="65" spans="2:26" s="153" customFormat="1" ht="22.5" customHeight="1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220"/>
      <c r="P65" s="220"/>
      <c r="Q65" s="155"/>
      <c r="S65" s="350">
        <f>'契約書式（基本情報）Ver3.0'!D68</f>
        <v>40634</v>
      </c>
      <c r="T65" s="350"/>
      <c r="U65" s="350"/>
      <c r="V65" s="350"/>
      <c r="W65" s="350"/>
      <c r="X65" s="350"/>
      <c r="Y65" s="350"/>
      <c r="Z65" s="166"/>
    </row>
    <row r="66" spans="2:26" s="153" customFormat="1" ht="26.25" customHeight="1">
      <c r="B66" s="369" t="s">
        <v>149</v>
      </c>
      <c r="C66" s="370"/>
      <c r="D66" s="370"/>
      <c r="E66" s="371"/>
      <c r="F66" s="359" t="s">
        <v>58</v>
      </c>
      <c r="G66" s="360"/>
      <c r="H66" s="361" t="str">
        <f>'契約書式（基本情報）Ver3.0'!D18</f>
        <v>大家　仁助</v>
      </c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 t="s">
        <v>250</v>
      </c>
      <c r="X66" s="361"/>
      <c r="Y66" s="362"/>
      <c r="Z66" s="136"/>
    </row>
    <row r="67" spans="2:26" s="153" customFormat="1" ht="26.25" customHeight="1">
      <c r="B67" s="372"/>
      <c r="C67" s="347"/>
      <c r="D67" s="347"/>
      <c r="E67" s="373"/>
      <c r="F67" s="366" t="s">
        <v>57</v>
      </c>
      <c r="G67" s="365"/>
      <c r="H67" s="367" t="str">
        <f>'契約書式（基本情報）Ver3.0'!D17</f>
        <v>東京都○○区○○町１－１－１</v>
      </c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8"/>
      <c r="Z67" s="136"/>
    </row>
    <row r="68" spans="2:26" s="153" customFormat="1" ht="26.25" customHeight="1">
      <c r="B68" s="369" t="s">
        <v>150</v>
      </c>
      <c r="C68" s="370"/>
      <c r="D68" s="370"/>
      <c r="E68" s="371"/>
      <c r="F68" s="359" t="s">
        <v>58</v>
      </c>
      <c r="G68" s="360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 t="s">
        <v>250</v>
      </c>
      <c r="X68" s="361"/>
      <c r="Y68" s="362"/>
      <c r="Z68" s="136"/>
    </row>
    <row r="69" spans="2:26" s="153" customFormat="1" ht="26.25" customHeight="1">
      <c r="B69" s="372"/>
      <c r="C69" s="347"/>
      <c r="D69" s="347"/>
      <c r="E69" s="373"/>
      <c r="F69" s="366" t="s">
        <v>57</v>
      </c>
      <c r="G69" s="365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8"/>
      <c r="Z69" s="136"/>
    </row>
    <row r="70" spans="2:17" ht="22.5" customHeight="1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2" spans="2:17" ht="22.5" customHeight="1">
      <c r="B72" s="32"/>
      <c r="C72" s="32"/>
      <c r="D72" s="32"/>
      <c r="E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22.5" customHeight="1">
      <c r="B73" s="32"/>
      <c r="C73" s="32"/>
      <c r="D73" s="32"/>
      <c r="E73" s="32"/>
      <c r="F73" s="31"/>
      <c r="G73" s="31"/>
      <c r="H73" s="70"/>
      <c r="I73" s="70"/>
      <c r="J73" s="70"/>
      <c r="K73" s="70"/>
      <c r="L73" s="31"/>
      <c r="M73" s="32"/>
      <c r="N73" s="32"/>
      <c r="O73" s="32"/>
      <c r="P73" s="32"/>
      <c r="Q73" s="32"/>
    </row>
    <row r="74" spans="2:17" ht="22.5" customHeight="1">
      <c r="B74" s="32"/>
      <c r="C74" s="32"/>
      <c r="D74" s="32"/>
      <c r="E74" s="32"/>
      <c r="F74" s="31"/>
      <c r="G74" s="31"/>
      <c r="H74" s="70"/>
      <c r="I74" s="70"/>
      <c r="J74" s="70"/>
      <c r="K74" s="70"/>
      <c r="L74" s="31"/>
      <c r="M74" s="32"/>
      <c r="N74" s="32"/>
      <c r="O74" s="32"/>
      <c r="P74" s="32"/>
      <c r="Q74" s="32"/>
    </row>
    <row r="75" spans="2:17" ht="22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2:17" ht="22.5" customHeight="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 ht="22.5" customHeight="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 ht="22.5" customHeight="1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</sheetData>
  <sheetProtection sheet="1" objects="1" scenarios="1" selectLockedCells="1"/>
  <mergeCells count="154">
    <mergeCell ref="F69:G69"/>
    <mergeCell ref="H69:Y69"/>
    <mergeCell ref="B68:E69"/>
    <mergeCell ref="B66:E67"/>
    <mergeCell ref="F67:G67"/>
    <mergeCell ref="H67:Y67"/>
    <mergeCell ref="F68:G68"/>
    <mergeCell ref="H68:V68"/>
    <mergeCell ref="W68:Y68"/>
    <mergeCell ref="B31:E32"/>
    <mergeCell ref="B27:E27"/>
    <mergeCell ref="B25:E25"/>
    <mergeCell ref="D13:G13"/>
    <mergeCell ref="B29:E30"/>
    <mergeCell ref="F27:G27"/>
    <mergeCell ref="F25:G25"/>
    <mergeCell ref="N10:Y13"/>
    <mergeCell ref="R58:U58"/>
    <mergeCell ref="F66:G66"/>
    <mergeCell ref="H66:V66"/>
    <mergeCell ref="W66:Y66"/>
    <mergeCell ref="F60:X61"/>
    <mergeCell ref="F42:G42"/>
    <mergeCell ref="H42:Y42"/>
    <mergeCell ref="F43:G43"/>
    <mergeCell ref="I43:K43"/>
    <mergeCell ref="S65:Y65"/>
    <mergeCell ref="C56:E56"/>
    <mergeCell ref="F56:I56"/>
    <mergeCell ref="L56:O56"/>
    <mergeCell ref="P56:S56"/>
    <mergeCell ref="C58:E58"/>
    <mergeCell ref="F58:H58"/>
    <mergeCell ref="J58:K58"/>
    <mergeCell ref="N58:Q58"/>
    <mergeCell ref="B46:E46"/>
    <mergeCell ref="F46:Y46"/>
    <mergeCell ref="C54:E54"/>
    <mergeCell ref="F54:I54"/>
    <mergeCell ref="L54:N54"/>
    <mergeCell ref="R54:S54"/>
    <mergeCell ref="U54:V54"/>
    <mergeCell ref="L43:Y43"/>
    <mergeCell ref="Q39:Y39"/>
    <mergeCell ref="B40:E40"/>
    <mergeCell ref="G40:I40"/>
    <mergeCell ref="J40:Y40"/>
    <mergeCell ref="B39:E39"/>
    <mergeCell ref="F39:H39"/>
    <mergeCell ref="I39:M39"/>
    <mergeCell ref="N39:P39"/>
    <mergeCell ref="B42:E43"/>
    <mergeCell ref="F36:G36"/>
    <mergeCell ref="I36:K36"/>
    <mergeCell ref="L36:Y36"/>
    <mergeCell ref="B38:E38"/>
    <mergeCell ref="F38:I38"/>
    <mergeCell ref="J38:P38"/>
    <mergeCell ref="Q38:R38"/>
    <mergeCell ref="S38:Y38"/>
    <mergeCell ref="B35:E36"/>
    <mergeCell ref="F32:G32"/>
    <mergeCell ref="H32:K32"/>
    <mergeCell ref="L32:N32"/>
    <mergeCell ref="O32:R32"/>
    <mergeCell ref="F35:G35"/>
    <mergeCell ref="H35:M35"/>
    <mergeCell ref="N35:O35"/>
    <mergeCell ref="P35:Y35"/>
    <mergeCell ref="L30:N30"/>
    <mergeCell ref="O30:R30"/>
    <mergeCell ref="S32:V32"/>
    <mergeCell ref="W32:Y32"/>
    <mergeCell ref="F31:G31"/>
    <mergeCell ref="H31:M31"/>
    <mergeCell ref="N31:O31"/>
    <mergeCell ref="P31:Y31"/>
    <mergeCell ref="H27:I27"/>
    <mergeCell ref="J27:M27"/>
    <mergeCell ref="S30:V30"/>
    <mergeCell ref="F29:G29"/>
    <mergeCell ref="H29:M29"/>
    <mergeCell ref="N29:O29"/>
    <mergeCell ref="P29:Y29"/>
    <mergeCell ref="W30:Y30"/>
    <mergeCell ref="F30:G30"/>
    <mergeCell ref="H30:K30"/>
    <mergeCell ref="X26:Y26"/>
    <mergeCell ref="N27:O27"/>
    <mergeCell ref="P27:Q27"/>
    <mergeCell ref="R27:W27"/>
    <mergeCell ref="V25:W25"/>
    <mergeCell ref="X25:Y25"/>
    <mergeCell ref="B26:E26"/>
    <mergeCell ref="F26:G26"/>
    <mergeCell ref="H26:I26"/>
    <mergeCell ref="J26:M26"/>
    <mergeCell ref="N26:O26"/>
    <mergeCell ref="P26:Q26"/>
    <mergeCell ref="R26:U26"/>
    <mergeCell ref="V26:W26"/>
    <mergeCell ref="H25:I25"/>
    <mergeCell ref="J25:M25"/>
    <mergeCell ref="B20:Y20"/>
    <mergeCell ref="B23:E23"/>
    <mergeCell ref="F23:M23"/>
    <mergeCell ref="N23:Q23"/>
    <mergeCell ref="R23:Y23"/>
    <mergeCell ref="N25:O25"/>
    <mergeCell ref="P25:Q25"/>
    <mergeCell ref="R25:U25"/>
    <mergeCell ref="H13:M13"/>
    <mergeCell ref="B16:Y16"/>
    <mergeCell ref="B17:Y17"/>
    <mergeCell ref="B9:C13"/>
    <mergeCell ref="D11:G11"/>
    <mergeCell ref="H11:M11"/>
    <mergeCell ref="D12:G12"/>
    <mergeCell ref="H12:M12"/>
    <mergeCell ref="D9:G9"/>
    <mergeCell ref="H9:M9"/>
    <mergeCell ref="B8:C8"/>
    <mergeCell ref="N9:Y9"/>
    <mergeCell ref="D10:G10"/>
    <mergeCell ref="H10:M10"/>
    <mergeCell ref="D8:E8"/>
    <mergeCell ref="F8:G8"/>
    <mergeCell ref="H8:L8"/>
    <mergeCell ref="M8:N8"/>
    <mergeCell ref="O8:P8"/>
    <mergeCell ref="Q8:R8"/>
    <mergeCell ref="B7:C7"/>
    <mergeCell ref="D7:E7"/>
    <mergeCell ref="F7:N7"/>
    <mergeCell ref="O7:Q7"/>
    <mergeCell ref="D6:E6"/>
    <mergeCell ref="F6:N6"/>
    <mergeCell ref="S8:W8"/>
    <mergeCell ref="X8:Y8"/>
    <mergeCell ref="R7:Y7"/>
    <mergeCell ref="F4:I4"/>
    <mergeCell ref="J4:Y4"/>
    <mergeCell ref="D5:E5"/>
    <mergeCell ref="F5:Y5"/>
    <mergeCell ref="B1:Y1"/>
    <mergeCell ref="D3:E3"/>
    <mergeCell ref="F3:N3"/>
    <mergeCell ref="O3:Q3"/>
    <mergeCell ref="R3:T3"/>
    <mergeCell ref="U3:Y3"/>
    <mergeCell ref="B3:C6"/>
    <mergeCell ref="O6:Q6"/>
    <mergeCell ref="R6:Y6"/>
    <mergeCell ref="D4:E4"/>
  </mergeCells>
  <dataValidations count="1">
    <dataValidation type="list" allowBlank="1" showInputMessage="1" showErrorMessage="1" sqref="H9:M13">
      <formula1>"含む,含まない"</formula1>
    </dataValidation>
  </dataValidations>
  <printOptions/>
  <pageMargins left="0.7875" right="0.39375" top="0.7875" bottom="0.39375" header="0.39375" footer="0.39375"/>
  <pageSetup horizontalDpi="600" verticalDpi="600" orientation="portrait" paperSize="9" r:id="rId3"/>
  <headerFooter alignWithMargins="0">
    <oddHeader>&amp;L&amp;"ＭＳ Ｐ明朝"&amp;8&amp;C&amp;"MS UI Gothic"&amp;9&amp;R&amp;"ＭＳ Ｐ明朝"&amp;8&amp;A</oddHeader>
    <oddFooter>&amp;R&amp;"ＭＳ Ｐ明朝"&amp;8©J-REC 住まいりんぐプロジェクト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Zeros="0" view="pageBreakPreview" zoomScaleSheetLayoutView="100" workbookViewId="0" topLeftCell="A1">
      <selection activeCell="I18" sqref="I18"/>
    </sheetView>
  </sheetViews>
  <sheetFormatPr defaultColWidth="9.00390625" defaultRowHeight="13.5"/>
  <cols>
    <col min="1" max="1" width="18.75390625" style="6" customWidth="1"/>
    <col min="2" max="2" width="9.50390625" style="6" bestFit="1" customWidth="1"/>
    <col min="3" max="3" width="2.125" style="6" customWidth="1"/>
    <col min="4" max="4" width="20.25390625" style="6" customWidth="1"/>
    <col min="5" max="5" width="6.50390625" style="6" customWidth="1"/>
    <col min="6" max="6" width="2.125" style="6" customWidth="1"/>
    <col min="7" max="7" width="9.50390625" style="6" customWidth="1"/>
    <col min="8" max="8" width="3.50390625" style="6" bestFit="1" customWidth="1"/>
    <col min="9" max="9" width="9.125" style="6" customWidth="1"/>
    <col min="10" max="10" width="7.125" style="6" customWidth="1"/>
    <col min="11" max="16384" width="9.00390625" style="6" bestFit="1" customWidth="1"/>
  </cols>
  <sheetData>
    <row r="1" spans="1:10" ht="19.5" customHeight="1">
      <c r="A1" s="20"/>
      <c r="B1" s="20"/>
      <c r="C1" s="20"/>
      <c r="D1" s="20"/>
      <c r="E1" s="20"/>
      <c r="F1" s="20"/>
      <c r="G1" s="20"/>
      <c r="H1" s="374">
        <f>'契約書式（基本情報）Ver3.0'!D93</f>
        <v>40725</v>
      </c>
      <c r="I1" s="375"/>
      <c r="J1" s="375"/>
    </row>
    <row r="2" spans="1:10" ht="17.25">
      <c r="A2" s="376" t="s">
        <v>151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29.2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9.5" customHeight="1">
      <c r="A4" s="20"/>
      <c r="B4" s="20"/>
      <c r="C4" s="20"/>
      <c r="D4" s="21"/>
      <c r="E4" s="22" t="s">
        <v>152</v>
      </c>
      <c r="F4" s="22"/>
      <c r="G4" s="377" t="str">
        <f>'契約書式（基本情報）Ver3.0'!D17</f>
        <v>東京都○○区○○町１－１－１</v>
      </c>
      <c r="H4" s="377"/>
      <c r="I4" s="377"/>
      <c r="J4" s="377"/>
    </row>
    <row r="5" spans="1:10" ht="19.5" customHeight="1">
      <c r="A5" s="20"/>
      <c r="B5" s="20"/>
      <c r="C5" s="20"/>
      <c r="D5" s="21"/>
      <c r="E5" s="22" t="s">
        <v>58</v>
      </c>
      <c r="F5" s="22"/>
      <c r="G5" s="378" t="str">
        <f>'契約書式（基本情報）Ver3.0'!D18</f>
        <v>大家　仁助</v>
      </c>
      <c r="H5" s="378"/>
      <c r="I5" s="378"/>
      <c r="J5" s="22" t="s">
        <v>153</v>
      </c>
    </row>
    <row r="6" spans="1:10" ht="19.5" customHeight="1">
      <c r="A6" s="20"/>
      <c r="B6" s="20"/>
      <c r="C6" s="20"/>
      <c r="D6" s="21"/>
      <c r="E6" s="22" t="s">
        <v>154</v>
      </c>
      <c r="F6" s="22"/>
      <c r="G6" s="378" t="str">
        <f>'契約書式（基本情報）Ver3.0'!D105</f>
        <v>-</v>
      </c>
      <c r="H6" s="378"/>
      <c r="I6" s="378"/>
      <c r="J6" s="21"/>
    </row>
    <row r="7" spans="1:10" ht="19.5" customHeight="1">
      <c r="A7" s="20"/>
      <c r="B7" s="20"/>
      <c r="C7" s="20"/>
      <c r="D7" s="21"/>
      <c r="E7" s="22" t="s">
        <v>58</v>
      </c>
      <c r="F7" s="22"/>
      <c r="G7" s="378" t="str">
        <f>'契約書式（基本情報）Ver3.0'!D103</f>
        <v>-</v>
      </c>
      <c r="H7" s="378"/>
      <c r="I7" s="378"/>
      <c r="J7" s="22" t="s">
        <v>153</v>
      </c>
    </row>
    <row r="8" spans="1:10" ht="14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40.5" customHeight="1">
      <c r="A9" s="379" t="s">
        <v>155</v>
      </c>
      <c r="B9" s="379"/>
      <c r="C9" s="379"/>
      <c r="D9" s="379"/>
      <c r="E9" s="379"/>
      <c r="F9" s="379"/>
      <c r="G9" s="379"/>
      <c r="H9" s="379"/>
      <c r="I9" s="379"/>
      <c r="J9" s="379"/>
    </row>
    <row r="10" spans="1:10" ht="54" customHeight="1">
      <c r="A10" s="379" t="s">
        <v>156</v>
      </c>
      <c r="B10" s="379"/>
      <c r="C10" s="379"/>
      <c r="D10" s="379"/>
      <c r="E10" s="379"/>
      <c r="F10" s="379"/>
      <c r="G10" s="379"/>
      <c r="H10" s="379"/>
      <c r="I10" s="379"/>
      <c r="J10" s="379"/>
    </row>
    <row r="11" spans="1:10" ht="30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30" customHeight="1">
      <c r="A12" s="385" t="s">
        <v>157</v>
      </c>
      <c r="B12" s="385"/>
      <c r="C12" s="385"/>
      <c r="D12" s="385"/>
      <c r="E12" s="385"/>
      <c r="F12" s="385"/>
      <c r="G12" s="385"/>
      <c r="H12" s="385"/>
      <c r="I12" s="385"/>
      <c r="J12" s="385"/>
    </row>
    <row r="13" spans="1:10" ht="30" customHeight="1">
      <c r="A13" s="11" t="s">
        <v>158</v>
      </c>
      <c r="B13" s="12" t="s">
        <v>159</v>
      </c>
      <c r="C13" s="13"/>
      <c r="D13" s="386" t="str">
        <f>'契約書式（基本情報）Ver3.0'!D6</f>
        <v>○○マンション</v>
      </c>
      <c r="E13" s="387"/>
      <c r="F13" s="387"/>
      <c r="G13" s="387"/>
      <c r="H13" s="387"/>
      <c r="I13" s="387"/>
      <c r="J13" s="388"/>
    </row>
    <row r="14" spans="1:10" ht="30" customHeight="1">
      <c r="A14" s="14"/>
      <c r="B14" s="12" t="s">
        <v>2</v>
      </c>
      <c r="C14" s="13"/>
      <c r="D14" s="386" t="str">
        <f>'契約書式（基本情報）Ver3.0'!D8</f>
        <v>東京都○○区○○町１－１－１</v>
      </c>
      <c r="E14" s="387"/>
      <c r="F14" s="387"/>
      <c r="G14" s="387"/>
      <c r="H14" s="387"/>
      <c r="I14" s="387"/>
      <c r="J14" s="388"/>
    </row>
    <row r="15" spans="1:10" ht="30" customHeight="1">
      <c r="A15" s="15"/>
      <c r="B15" s="12" t="s">
        <v>100</v>
      </c>
      <c r="C15" s="13"/>
      <c r="D15" s="219">
        <f>'契約書式（基本情報）Ver3.0'!D9</f>
        <v>2</v>
      </c>
      <c r="E15" s="389">
        <f>'契約書式（基本情報）Ver3.0'!D10</f>
        <v>203</v>
      </c>
      <c r="F15" s="389"/>
      <c r="G15" s="389"/>
      <c r="H15" s="16"/>
      <c r="I15" s="16"/>
      <c r="J15" s="17"/>
    </row>
    <row r="16" spans="1:10" ht="30" customHeight="1">
      <c r="A16" s="11" t="s">
        <v>160</v>
      </c>
      <c r="B16" s="12" t="s">
        <v>17</v>
      </c>
      <c r="C16" s="13"/>
      <c r="D16" s="18">
        <f>'契約書式（基本情報）Ver3.0'!D73</f>
        <v>40725</v>
      </c>
      <c r="E16" s="16" t="s">
        <v>18</v>
      </c>
      <c r="F16" s="17"/>
      <c r="G16" s="381" t="str">
        <f>IF(DATEDIF(D16,D17+1,"Y")=0,"-",(DATEDIF(D16,D17+1,"Y")))</f>
        <v>-</v>
      </c>
      <c r="H16" s="383" t="s">
        <v>21</v>
      </c>
      <c r="I16" s="130">
        <f>DATEDIF($D$16,$D$17+1,"YM")</f>
        <v>11</v>
      </c>
      <c r="J16" s="131" t="s">
        <v>161</v>
      </c>
    </row>
    <row r="17" spans="1:10" ht="30" customHeight="1">
      <c r="A17" s="15"/>
      <c r="B17" s="12" t="s">
        <v>19</v>
      </c>
      <c r="C17" s="13"/>
      <c r="D17" s="18">
        <f>'契約書式（基本情報）Ver3.0'!D74</f>
        <v>41089</v>
      </c>
      <c r="E17" s="16" t="s">
        <v>20</v>
      </c>
      <c r="F17" s="17"/>
      <c r="G17" s="382"/>
      <c r="H17" s="384"/>
      <c r="I17" s="130">
        <f>DATEDIF($D$16,$D$17+1,"MD")</f>
        <v>29</v>
      </c>
      <c r="J17" s="131" t="s">
        <v>23</v>
      </c>
    </row>
    <row r="18" spans="1:10" ht="14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4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4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4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4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4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4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4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4.25">
      <c r="A26" s="380" t="s">
        <v>162</v>
      </c>
      <c r="B26" s="380"/>
      <c r="C26" s="380"/>
      <c r="D26" s="380"/>
      <c r="E26" s="380"/>
      <c r="F26" s="380"/>
      <c r="G26" s="380"/>
      <c r="H26" s="380"/>
      <c r="I26" s="380"/>
      <c r="J26" s="380"/>
    </row>
    <row r="27" spans="1:10" ht="14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4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/>
      <c r="B29" s="19" t="s">
        <v>163</v>
      </c>
      <c r="C29" s="7"/>
      <c r="D29" s="7" t="s">
        <v>164</v>
      </c>
      <c r="E29" s="7"/>
      <c r="F29" s="7"/>
      <c r="G29" s="7"/>
      <c r="H29" s="7"/>
      <c r="I29" s="7"/>
      <c r="J29" s="7"/>
    </row>
    <row r="30" spans="1:10" ht="19.5" customHeight="1">
      <c r="A30" s="7"/>
      <c r="B30" s="7"/>
      <c r="C30" s="7"/>
      <c r="D30" s="8"/>
      <c r="E30" s="9" t="s">
        <v>165</v>
      </c>
      <c r="F30" s="9"/>
      <c r="G30" s="7"/>
      <c r="H30" s="7"/>
      <c r="I30" s="7"/>
      <c r="J30" s="7"/>
    </row>
    <row r="31" spans="1:10" ht="19.5" customHeight="1">
      <c r="A31" s="7"/>
      <c r="B31" s="7"/>
      <c r="C31" s="7"/>
      <c r="D31" s="8"/>
      <c r="E31" s="9" t="s">
        <v>58</v>
      </c>
      <c r="F31" s="9"/>
      <c r="G31" s="7"/>
      <c r="H31" s="7"/>
      <c r="I31" s="7"/>
      <c r="J31" s="10" t="s">
        <v>153</v>
      </c>
    </row>
    <row r="32" spans="1:10" ht="14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4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4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4.25">
      <c r="A35" s="7"/>
      <c r="B35" s="7"/>
      <c r="C35" s="7"/>
      <c r="D35" s="7"/>
      <c r="E35" s="7"/>
      <c r="F35" s="7"/>
      <c r="G35" s="7"/>
      <c r="H35" s="7"/>
      <c r="I35" s="7"/>
      <c r="J35" s="7"/>
    </row>
  </sheetData>
  <sheetProtection sheet="1" objects="1" scenarios="1"/>
  <mergeCells count="15">
    <mergeCell ref="A26:J26"/>
    <mergeCell ref="G16:G17"/>
    <mergeCell ref="H16:H17"/>
    <mergeCell ref="A12:J12"/>
    <mergeCell ref="D13:J13"/>
    <mergeCell ref="D14:J14"/>
    <mergeCell ref="E15:G15"/>
    <mergeCell ref="G6:I6"/>
    <mergeCell ref="G7:I7"/>
    <mergeCell ref="A9:J9"/>
    <mergeCell ref="A10:J10"/>
    <mergeCell ref="H1:J1"/>
    <mergeCell ref="A2:J2"/>
    <mergeCell ref="G4:J4"/>
    <mergeCell ref="G5:I5"/>
  </mergeCells>
  <printOptions/>
  <pageMargins left="0.7875" right="0.39375" top="0.9840277777777777" bottom="0.19652777777777777" header="0.5118055555555555" footer="0.3145833333333333"/>
  <pageSetup horizontalDpi="600" verticalDpi="600" orientation="portrait" paperSize="9" r:id="rId1"/>
  <headerFooter alignWithMargins="0">
    <oddHeader>&amp;L&amp;"ＭＳ Ｐ明朝"&amp;8&amp;C&amp;"MS UI Gothic"&amp;9&amp;R&amp;"ＭＳ Ｐ明朝"&amp;8&amp;A</oddHeader>
    <oddFooter>&amp;R&amp;"ＭＳ Ｐ明朝"&amp;8©J-REC 住まいりんぐプロジェクト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showZeros="0" view="pageBreakPreview" zoomScaleSheetLayoutView="100" workbookViewId="0" topLeftCell="A1">
      <selection activeCell="Q51" sqref="Q51:S51"/>
    </sheetView>
  </sheetViews>
  <sheetFormatPr defaultColWidth="9.00390625" defaultRowHeight="13.5"/>
  <cols>
    <col min="1" max="16384" width="3.75390625" style="23" customWidth="1"/>
  </cols>
  <sheetData>
    <row r="1" spans="1:24" ht="17.25">
      <c r="A1" s="396" t="s">
        <v>166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</row>
    <row r="2" ht="15" customHeight="1">
      <c r="A2" s="23" t="s">
        <v>167</v>
      </c>
    </row>
    <row r="3" spans="1:24" ht="15" customHeight="1">
      <c r="A3" s="397" t="s">
        <v>159</v>
      </c>
      <c r="B3" s="398"/>
      <c r="C3" s="398"/>
      <c r="D3" s="398"/>
      <c r="E3" s="399" t="str">
        <f>'契約書式（基本情報）Ver3.0'!D6</f>
        <v>○○マンション</v>
      </c>
      <c r="F3" s="400"/>
      <c r="G3" s="400"/>
      <c r="H3" s="400"/>
      <c r="I3" s="400"/>
      <c r="J3" s="400"/>
      <c r="K3" s="400"/>
      <c r="L3" s="401"/>
      <c r="M3" s="402" t="s">
        <v>100</v>
      </c>
      <c r="N3" s="403"/>
      <c r="O3" s="404"/>
      <c r="P3" s="405">
        <f>'契約書式（基本情報）Ver3.0'!D9</f>
        <v>2</v>
      </c>
      <c r="Q3" s="406"/>
      <c r="R3" s="406"/>
      <c r="S3" s="406"/>
      <c r="T3" s="407">
        <f>'契約書式（基本情報）Ver3.0'!D10</f>
        <v>203</v>
      </c>
      <c r="U3" s="407"/>
      <c r="V3" s="407"/>
      <c r="W3" s="407"/>
      <c r="X3" s="24"/>
    </row>
    <row r="4" spans="1:24" ht="15" customHeight="1">
      <c r="A4" s="408" t="s">
        <v>57</v>
      </c>
      <c r="B4" s="409"/>
      <c r="C4" s="409"/>
      <c r="D4" s="409"/>
      <c r="E4" s="410" t="str">
        <f>'契約書式（基本情報）Ver3.0'!D8</f>
        <v>東京都○○区○○町１－１－１</v>
      </c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2"/>
    </row>
    <row r="5" spans="1:24" ht="15" customHeight="1">
      <c r="A5" s="408" t="s">
        <v>9</v>
      </c>
      <c r="B5" s="409"/>
      <c r="C5" s="409"/>
      <c r="D5" s="409"/>
      <c r="E5" s="413" t="str">
        <f>'契約書式（基本情報）Ver3.0'!D11</f>
        <v>鉄筋コンクリート造陸屋根5階建て</v>
      </c>
      <c r="F5" s="414"/>
      <c r="G5" s="414"/>
      <c r="H5" s="414"/>
      <c r="I5" s="414"/>
      <c r="J5" s="414"/>
      <c r="K5" s="414"/>
      <c r="L5" s="415"/>
      <c r="M5" s="416" t="s">
        <v>10</v>
      </c>
      <c r="N5" s="417"/>
      <c r="O5" s="418"/>
      <c r="P5" s="417" t="str">
        <f>'契約書式（基本情報）Ver3.0'!D12</f>
        <v>マンション</v>
      </c>
      <c r="Q5" s="417"/>
      <c r="R5" s="417"/>
      <c r="S5" s="416" t="s">
        <v>12</v>
      </c>
      <c r="T5" s="417"/>
      <c r="U5" s="418"/>
      <c r="V5" s="416" t="str">
        <f>'契約書式（基本情報）Ver3.0'!D13</f>
        <v>2DK</v>
      </c>
      <c r="W5" s="419"/>
      <c r="X5" s="420"/>
    </row>
    <row r="6" spans="1:24" ht="15" customHeight="1">
      <c r="A6" s="421" t="s">
        <v>13</v>
      </c>
      <c r="B6" s="422"/>
      <c r="C6" s="422"/>
      <c r="D6" s="422"/>
      <c r="E6" s="423">
        <f>'契約書式（基本情報）Ver3.0'!D14</f>
        <v>45.67</v>
      </c>
      <c r="F6" s="424"/>
      <c r="G6" s="424"/>
      <c r="H6" s="424"/>
      <c r="I6" s="424"/>
      <c r="J6" s="424"/>
      <c r="K6" s="424"/>
      <c r="L6" s="425"/>
      <c r="M6" s="426" t="s">
        <v>15</v>
      </c>
      <c r="N6" s="427"/>
      <c r="O6" s="428"/>
      <c r="P6" s="429" t="str">
        <f>'契約書式（基本情報）Ver3.0'!D15</f>
        <v>平成10年3月</v>
      </c>
      <c r="Q6" s="430"/>
      <c r="R6" s="430"/>
      <c r="S6" s="430"/>
      <c r="T6" s="430"/>
      <c r="U6" s="430"/>
      <c r="V6" s="430"/>
      <c r="W6" s="430"/>
      <c r="X6" s="431"/>
    </row>
    <row r="7" spans="1:16" ht="15" customHeight="1">
      <c r="A7" s="26" t="s">
        <v>168</v>
      </c>
      <c r="B7" s="26"/>
      <c r="C7" s="26"/>
      <c r="D7" s="27"/>
      <c r="E7" s="28"/>
      <c r="F7" s="28"/>
      <c r="G7" s="28"/>
      <c r="H7" s="28"/>
      <c r="I7" s="29"/>
      <c r="J7" s="29"/>
      <c r="K7" s="28"/>
      <c r="L7" s="29"/>
      <c r="M7" s="29"/>
      <c r="N7" s="28"/>
      <c r="O7" s="29"/>
      <c r="P7" s="30"/>
    </row>
    <row r="8" spans="1:24" ht="15" customHeight="1">
      <c r="A8" s="397" t="s">
        <v>26</v>
      </c>
      <c r="B8" s="398"/>
      <c r="C8" s="398"/>
      <c r="D8" s="443"/>
      <c r="E8" s="402" t="s">
        <v>169</v>
      </c>
      <c r="F8" s="403"/>
      <c r="G8" s="403"/>
      <c r="H8" s="433">
        <f>IF('契約書式（基本情報）Ver3.0'!D75="","",'契約書式（基本情報）Ver3.0'!D75)</f>
        <v>50000</v>
      </c>
      <c r="I8" s="433"/>
      <c r="J8" s="433"/>
      <c r="K8" s="433"/>
      <c r="L8" s="444"/>
      <c r="M8" s="445" t="s">
        <v>33</v>
      </c>
      <c r="N8" s="446"/>
      <c r="O8" s="447"/>
      <c r="P8" s="432" t="str">
        <f>IF('契約書式（基本情報）Ver3.0'!D80="","",'契約書式（基本情報）Ver3.0'!D80)</f>
        <v>-</v>
      </c>
      <c r="Q8" s="433"/>
      <c r="R8" s="433"/>
      <c r="S8" s="433"/>
      <c r="T8" s="433"/>
      <c r="U8" s="433"/>
      <c r="V8" s="433"/>
      <c r="W8" s="433"/>
      <c r="X8" s="434"/>
    </row>
    <row r="9" spans="1:24" ht="15" customHeight="1">
      <c r="A9" s="408" t="str">
        <f>'契約書式（基本情報）Ver3.0'!C76</f>
        <v>共益費</v>
      </c>
      <c r="B9" s="409"/>
      <c r="C9" s="409"/>
      <c r="D9" s="435"/>
      <c r="E9" s="416" t="s">
        <v>169</v>
      </c>
      <c r="F9" s="417"/>
      <c r="G9" s="417"/>
      <c r="H9" s="436">
        <f>IF('契約書式（基本情報）Ver3.0'!D76="","",'契約書式（基本情報）Ver3.0'!D76)</f>
        <v>3000</v>
      </c>
      <c r="I9" s="436"/>
      <c r="J9" s="436"/>
      <c r="K9" s="436"/>
      <c r="L9" s="437"/>
      <c r="M9" s="438" t="s">
        <v>34</v>
      </c>
      <c r="N9" s="439"/>
      <c r="O9" s="440"/>
      <c r="P9" s="441" t="str">
        <f>IF('契約書式（基本情報）Ver3.0'!D81="","",'契約書式（基本情報）Ver3.0'!D81)</f>
        <v>-</v>
      </c>
      <c r="Q9" s="436"/>
      <c r="R9" s="436"/>
      <c r="S9" s="436"/>
      <c r="T9" s="436"/>
      <c r="U9" s="436"/>
      <c r="V9" s="436"/>
      <c r="W9" s="436"/>
      <c r="X9" s="442"/>
    </row>
    <row r="10" spans="1:24" ht="15" customHeight="1">
      <c r="A10" s="408" t="s">
        <v>108</v>
      </c>
      <c r="B10" s="409"/>
      <c r="C10" s="409"/>
      <c r="D10" s="435"/>
      <c r="E10" s="416" t="s">
        <v>169</v>
      </c>
      <c r="F10" s="417"/>
      <c r="G10" s="417"/>
      <c r="H10" s="436" t="str">
        <f>IF('契約書式（基本情報）Ver3.0'!D77="","",'契約書式（基本情報）Ver3.0'!D77)</f>
        <v>-</v>
      </c>
      <c r="I10" s="436"/>
      <c r="J10" s="436"/>
      <c r="K10" s="436"/>
      <c r="L10" s="437"/>
      <c r="M10" s="438" t="s">
        <v>35</v>
      </c>
      <c r="N10" s="439"/>
      <c r="O10" s="440"/>
      <c r="P10" s="441" t="str">
        <f>IF('契約書式（基本情報）Ver3.0'!D82="","",'契約書式（基本情報）Ver3.0'!D82)</f>
        <v>-</v>
      </c>
      <c r="Q10" s="436"/>
      <c r="R10" s="436"/>
      <c r="S10" s="436"/>
      <c r="T10" s="436"/>
      <c r="U10" s="436"/>
      <c r="V10" s="436"/>
      <c r="W10" s="436"/>
      <c r="X10" s="442"/>
    </row>
    <row r="11" spans="1:24" ht="15" customHeight="1">
      <c r="A11" s="408" t="s">
        <v>170</v>
      </c>
      <c r="B11" s="409"/>
      <c r="C11" s="409"/>
      <c r="D11" s="435"/>
      <c r="E11" s="416" t="s">
        <v>169</v>
      </c>
      <c r="F11" s="417"/>
      <c r="G11" s="417"/>
      <c r="H11" s="436" t="str">
        <f>IF('契約書式（基本情報）Ver3.0'!D78="","",'契約書式（基本情報）Ver3.0'!D78)</f>
        <v>-</v>
      </c>
      <c r="I11" s="436"/>
      <c r="J11" s="436"/>
      <c r="K11" s="436"/>
      <c r="L11" s="437"/>
      <c r="M11" s="438" t="s">
        <v>36</v>
      </c>
      <c r="N11" s="439"/>
      <c r="O11" s="440"/>
      <c r="P11" s="441">
        <f>IF('契約書式（基本情報）Ver3.0'!D83="","",'契約書式（基本情報）Ver3.0'!D83)</f>
        <v>7000</v>
      </c>
      <c r="Q11" s="436"/>
      <c r="R11" s="436"/>
      <c r="S11" s="436"/>
      <c r="T11" s="436"/>
      <c r="U11" s="436"/>
      <c r="V11" s="436"/>
      <c r="W11" s="436"/>
      <c r="X11" s="442"/>
    </row>
    <row r="12" spans="1:24" ht="15" customHeight="1">
      <c r="A12" s="408" t="s">
        <v>171</v>
      </c>
      <c r="B12" s="409"/>
      <c r="C12" s="409"/>
      <c r="D12" s="435"/>
      <c r="E12" s="416" t="s">
        <v>169</v>
      </c>
      <c r="F12" s="417"/>
      <c r="G12" s="417"/>
      <c r="H12" s="436" t="str">
        <f>IF('契約書式（基本情報）Ver3.0'!D79="","",'契約書式（基本情報）Ver3.0'!D79)</f>
        <v>-</v>
      </c>
      <c r="I12" s="436"/>
      <c r="J12" s="436"/>
      <c r="K12" s="436"/>
      <c r="L12" s="437"/>
      <c r="M12" s="438" t="str">
        <f>'契約書式（基本情報）Ver3.0'!C84</f>
        <v>鍵交換費用</v>
      </c>
      <c r="N12" s="439"/>
      <c r="O12" s="440"/>
      <c r="P12" s="441" t="str">
        <f>IF('契約書式（基本情報）Ver3.0'!D84="","",'契約書式（基本情報）Ver3.0'!D84)</f>
        <v>-</v>
      </c>
      <c r="Q12" s="436"/>
      <c r="R12" s="436"/>
      <c r="S12" s="436"/>
      <c r="T12" s="436"/>
      <c r="U12" s="436"/>
      <c r="V12" s="436"/>
      <c r="W12" s="436"/>
      <c r="X12" s="442"/>
    </row>
    <row r="13" spans="1:24" ht="15" customHeight="1">
      <c r="A13" s="408" t="str">
        <f>'契約書式（基本情報）Ver3.0'!C85</f>
        <v>-</v>
      </c>
      <c r="B13" s="409"/>
      <c r="C13" s="409"/>
      <c r="D13" s="435"/>
      <c r="E13" s="416" t="s">
        <v>169</v>
      </c>
      <c r="F13" s="417"/>
      <c r="G13" s="417"/>
      <c r="H13" s="436" t="str">
        <f>'契約書式（基本情報）Ver3.0'!D85</f>
        <v>-</v>
      </c>
      <c r="I13" s="436"/>
      <c r="J13" s="436"/>
      <c r="K13" s="436"/>
      <c r="L13" s="437"/>
      <c r="M13" s="448" t="str">
        <f>'契約書式（基本情報）Ver3.0'!C86</f>
        <v>-</v>
      </c>
      <c r="N13" s="449"/>
      <c r="O13" s="450"/>
      <c r="P13" s="441" t="str">
        <f>IF('契約書式（基本情報）Ver3.0'!D86="","",'契約書式（基本情報）Ver3.0'!D86)</f>
        <v>-</v>
      </c>
      <c r="Q13" s="436"/>
      <c r="R13" s="436"/>
      <c r="S13" s="436"/>
      <c r="T13" s="436"/>
      <c r="U13" s="436"/>
      <c r="V13" s="436"/>
      <c r="W13" s="436"/>
      <c r="X13" s="442"/>
    </row>
    <row r="14" spans="1:24" ht="15" customHeight="1">
      <c r="A14" s="421" t="s">
        <v>38</v>
      </c>
      <c r="B14" s="422"/>
      <c r="C14" s="422"/>
      <c r="D14" s="451"/>
      <c r="E14" s="426" t="str">
        <f>IF('契約書式（基本情報）Ver3.0'!D87=1,"振込",IF('契約書式（基本情報）Ver3.0'!D87=2,"持参","口座振替"))</f>
        <v>振込</v>
      </c>
      <c r="F14" s="427"/>
      <c r="G14" s="427"/>
      <c r="H14" s="427"/>
      <c r="I14" s="427"/>
      <c r="J14" s="427"/>
      <c r="K14" s="427"/>
      <c r="L14" s="428"/>
      <c r="M14" s="452" t="s">
        <v>40</v>
      </c>
      <c r="N14" s="453"/>
      <c r="O14" s="454"/>
      <c r="P14" s="426" t="str">
        <f>'契約書式（基本情報）Ver3.0'!D88</f>
        <v>翌月分を当月末日まで</v>
      </c>
      <c r="Q14" s="427"/>
      <c r="R14" s="427"/>
      <c r="S14" s="427"/>
      <c r="T14" s="427"/>
      <c r="U14" s="427"/>
      <c r="V14" s="427"/>
      <c r="W14" s="427"/>
      <c r="X14" s="455"/>
    </row>
    <row r="15" spans="1:16" ht="15" customHeight="1" thickBot="1">
      <c r="A15" s="26" t="s">
        <v>172</v>
      </c>
      <c r="B15" s="26"/>
      <c r="C15" s="26"/>
      <c r="D15" s="27"/>
      <c r="E15" s="29"/>
      <c r="F15" s="26"/>
      <c r="G15" s="31"/>
      <c r="H15" s="31"/>
      <c r="I15" s="31"/>
      <c r="J15" s="31"/>
      <c r="K15" s="31"/>
      <c r="L15" s="29"/>
      <c r="M15" s="31"/>
      <c r="N15" s="31"/>
      <c r="O15" s="31"/>
      <c r="P15" s="31"/>
    </row>
    <row r="16" spans="1:24" ht="15" customHeight="1" thickBot="1">
      <c r="A16" s="456" t="s">
        <v>16</v>
      </c>
      <c r="B16" s="457"/>
      <c r="C16" s="457"/>
      <c r="D16" s="458"/>
      <c r="E16" s="459" t="s">
        <v>211</v>
      </c>
      <c r="F16" s="393"/>
      <c r="G16" s="460">
        <f>'契約書式（基本情報）Ver3.0'!D73</f>
        <v>40725</v>
      </c>
      <c r="H16" s="461"/>
      <c r="I16" s="461"/>
      <c r="J16" s="461"/>
      <c r="K16" s="461"/>
      <c r="L16" s="392" t="s">
        <v>19</v>
      </c>
      <c r="M16" s="393"/>
      <c r="N16" s="394">
        <f>'契約書式（基本情報）Ver3.0'!D74</f>
        <v>41089</v>
      </c>
      <c r="O16" s="395"/>
      <c r="P16" s="395"/>
      <c r="Q16" s="395"/>
      <c r="R16" s="395"/>
      <c r="S16" s="395"/>
      <c r="T16" s="183">
        <f>DATEDIF(G16,N16+1,"Y")</f>
        <v>0</v>
      </c>
      <c r="U16" s="462">
        <f>DATEDIF(G16,N16+1,"YM")</f>
        <v>11</v>
      </c>
      <c r="V16" s="462"/>
      <c r="W16" s="390">
        <f>DATEDIF(G16,N16+1,"MD")</f>
        <v>29</v>
      </c>
      <c r="X16" s="391"/>
    </row>
    <row r="17" spans="1:16" ht="15" customHeight="1" thickBot="1">
      <c r="A17" s="32" t="s">
        <v>173</v>
      </c>
      <c r="B17" s="32"/>
      <c r="C17" s="32"/>
      <c r="D17" s="27"/>
      <c r="E17" s="29"/>
      <c r="F17" s="29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24" ht="15" customHeight="1">
      <c r="A18" s="463" t="s">
        <v>174</v>
      </c>
      <c r="B18" s="403"/>
      <c r="C18" s="403"/>
      <c r="D18" s="403"/>
      <c r="E18" s="464" t="s">
        <v>119</v>
      </c>
      <c r="F18" s="465"/>
      <c r="G18" s="464" t="s">
        <v>120</v>
      </c>
      <c r="H18" s="403"/>
      <c r="I18" s="402" t="s">
        <v>174</v>
      </c>
      <c r="J18" s="403"/>
      <c r="K18" s="403"/>
      <c r="L18" s="465"/>
      <c r="M18" s="464" t="s">
        <v>119</v>
      </c>
      <c r="N18" s="465"/>
      <c r="O18" s="464" t="s">
        <v>120</v>
      </c>
      <c r="P18" s="404"/>
      <c r="Q18" s="403" t="s">
        <v>174</v>
      </c>
      <c r="R18" s="403"/>
      <c r="S18" s="403"/>
      <c r="T18" s="403"/>
      <c r="U18" s="464" t="s">
        <v>119</v>
      </c>
      <c r="V18" s="465"/>
      <c r="W18" s="464" t="s">
        <v>120</v>
      </c>
      <c r="X18" s="466"/>
    </row>
    <row r="19" spans="1:24" ht="15" customHeight="1">
      <c r="A19" s="467" t="str">
        <f>'契約書式（基本情報）Ver3.0'!D27</f>
        <v>仮家　太郎</v>
      </c>
      <c r="B19" s="417"/>
      <c r="C19" s="417"/>
      <c r="D19" s="417"/>
      <c r="E19" s="468">
        <f>'契約書式（基本情報）Ver3.0'!D28</f>
        <v>45</v>
      </c>
      <c r="F19" s="469"/>
      <c r="G19" s="470" t="str">
        <f>'契約書式（基本情報）Ver3.0'!D29</f>
        <v>本人</v>
      </c>
      <c r="H19" s="417"/>
      <c r="I19" s="416" t="str">
        <f>IF('契約書式（基本情報）Ver3.0'!D33="","",'契約書式（基本情報）Ver3.0'!D33)</f>
        <v>仮家　一郎</v>
      </c>
      <c r="J19" s="417"/>
      <c r="K19" s="417"/>
      <c r="L19" s="471"/>
      <c r="M19" s="468">
        <f>IF('契約書式（基本情報）Ver3.0'!D34="","",'契約書式（基本情報）Ver3.0'!D34)</f>
        <v>16</v>
      </c>
      <c r="N19" s="469"/>
      <c r="O19" s="470" t="str">
        <f>IF('契約書式（基本情報）Ver3.0'!D35="","",'契約書式（基本情報）Ver3.0'!D35)</f>
        <v>長男</v>
      </c>
      <c r="P19" s="418"/>
      <c r="Q19" s="417" t="str">
        <f>IF('契約書式（基本情報）Ver3.0'!D39="","",'契約書式（基本情報）Ver3.0'!D39)</f>
        <v>-</v>
      </c>
      <c r="R19" s="417"/>
      <c r="S19" s="417"/>
      <c r="T19" s="417"/>
      <c r="U19" s="468" t="str">
        <f>IF('契約書式（基本情報）Ver3.0'!D40="","",'契約書式（基本情報）Ver3.0'!D40)</f>
        <v>-</v>
      </c>
      <c r="V19" s="469"/>
      <c r="W19" s="470" t="str">
        <f>IF('契約書式（基本情報）Ver3.0'!D41="","",'契約書式（基本情報）Ver3.0'!D41)</f>
        <v>-</v>
      </c>
      <c r="X19" s="472"/>
    </row>
    <row r="20" spans="1:24" ht="15" customHeight="1">
      <c r="A20" s="476" t="str">
        <f>IF('契約書式（基本情報）Ver3.0'!D30="","",'契約書式（基本情報）Ver3.0'!D30)</f>
        <v>仮家　桜子</v>
      </c>
      <c r="B20" s="427"/>
      <c r="C20" s="427"/>
      <c r="D20" s="427"/>
      <c r="E20" s="473">
        <f>IF('契約書式（基本情報）Ver3.0'!D31="","",'契約書式（基本情報）Ver3.0'!D31)</f>
        <v>43</v>
      </c>
      <c r="F20" s="474"/>
      <c r="G20" s="475" t="str">
        <f>IF('契約書式（基本情報）Ver3.0'!D32="","",'契約書式（基本情報）Ver3.0'!D32)</f>
        <v>妻</v>
      </c>
      <c r="H20" s="427"/>
      <c r="I20" s="426" t="str">
        <f>IF('契約書式（基本情報）Ver3.0'!D36="","",'契約書式（基本情報）Ver3.0'!D36)</f>
        <v>仮家　菜々子</v>
      </c>
      <c r="J20" s="427"/>
      <c r="K20" s="427"/>
      <c r="L20" s="477"/>
      <c r="M20" s="473">
        <f>IF('契約書式（基本情報）Ver3.0'!D37="","",'契約書式（基本情報）Ver3.0'!D37)</f>
        <v>12</v>
      </c>
      <c r="N20" s="474"/>
      <c r="O20" s="475" t="str">
        <f>IF('契約書式（基本情報）Ver3.0'!D38="","",'契約書式（基本情報）Ver3.0'!D38)</f>
        <v>長女</v>
      </c>
      <c r="P20" s="428"/>
      <c r="Q20" s="427" t="s">
        <v>121</v>
      </c>
      <c r="R20" s="427"/>
      <c r="S20" s="427"/>
      <c r="T20" s="427"/>
      <c r="U20" s="427"/>
      <c r="V20" s="427"/>
      <c r="W20" s="25">
        <f>'契約書式（基本情報）Ver3.0'!D42</f>
        <v>4</v>
      </c>
      <c r="X20" s="33" t="s">
        <v>122</v>
      </c>
    </row>
    <row r="21" spans="1:16" ht="15" customHeight="1">
      <c r="A21" s="26" t="s">
        <v>175</v>
      </c>
      <c r="B21" s="26"/>
      <c r="C21" s="26"/>
      <c r="D21" s="29"/>
      <c r="E21" s="29"/>
      <c r="F21" s="29"/>
      <c r="G21" s="29"/>
      <c r="H21" s="29"/>
      <c r="I21" s="29"/>
      <c r="J21" s="29"/>
      <c r="K21" s="29"/>
      <c r="L21" s="34"/>
      <c r="M21" s="34"/>
      <c r="N21" s="34"/>
      <c r="O21" s="29"/>
      <c r="P21" s="26"/>
    </row>
    <row r="22" spans="1:24" ht="15" customHeight="1">
      <c r="A22" s="463" t="s">
        <v>66</v>
      </c>
      <c r="B22" s="403"/>
      <c r="C22" s="403"/>
      <c r="D22" s="403"/>
      <c r="E22" s="403"/>
      <c r="F22" s="404"/>
      <c r="G22" s="402" t="s">
        <v>212</v>
      </c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4"/>
      <c r="S22" s="402" t="s">
        <v>69</v>
      </c>
      <c r="T22" s="403"/>
      <c r="U22" s="403"/>
      <c r="V22" s="403"/>
      <c r="W22" s="403"/>
      <c r="X22" s="466"/>
    </row>
    <row r="23" spans="1:24" ht="15" customHeight="1">
      <c r="A23" s="72">
        <v>1</v>
      </c>
      <c r="B23" s="417" t="str">
        <f>'契約書式（基本情報）Ver3.0'!D43</f>
        <v>田中　次郎</v>
      </c>
      <c r="C23" s="417"/>
      <c r="D23" s="417"/>
      <c r="E23" s="417"/>
      <c r="F23" s="418"/>
      <c r="G23" s="410" t="str">
        <f>'契約書式（基本情報）Ver3.0'!D44&amp;" "&amp;'契約書式（基本情報）Ver3.0'!D45</f>
        <v>東京都○○区□□町１－１－１ XX-XXXX-XXXX</v>
      </c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78"/>
      <c r="S23" s="416" t="str">
        <f>'契約書式（基本情報）Ver3.0'!D47</f>
        <v>甥</v>
      </c>
      <c r="T23" s="417"/>
      <c r="U23" s="417"/>
      <c r="V23" s="417"/>
      <c r="W23" s="417"/>
      <c r="X23" s="472"/>
    </row>
    <row r="24" spans="1:24" s="31" customFormat="1" ht="15" customHeight="1">
      <c r="A24" s="73">
        <v>2</v>
      </c>
      <c r="B24" s="427" t="str">
        <f>'契約書式（基本情報）Ver3.0'!D48</f>
        <v>佐藤　花子</v>
      </c>
      <c r="C24" s="427"/>
      <c r="D24" s="427"/>
      <c r="E24" s="427"/>
      <c r="F24" s="428"/>
      <c r="G24" s="479" t="str">
        <f>'契約書式（基本情報）Ver3.0'!D49&amp;" "&amp;'契約書式（基本情報）Ver3.0'!D50</f>
        <v>埼玉県○○市□□町１－１－１ XX-XXXX-XXXX</v>
      </c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1"/>
      <c r="S24" s="482" t="str">
        <f>'契約書式（基本情報）Ver3.0'!D52</f>
        <v>実母</v>
      </c>
      <c r="T24" s="483"/>
      <c r="U24" s="483"/>
      <c r="V24" s="483"/>
      <c r="W24" s="483"/>
      <c r="X24" s="484"/>
    </row>
    <row r="25" spans="1:24" ht="15" customHeight="1">
      <c r="A25" s="26" t="s">
        <v>176</v>
      </c>
      <c r="B25" s="26"/>
      <c r="C25" s="26"/>
      <c r="D25" s="29"/>
      <c r="E25" s="29"/>
      <c r="F25" s="29"/>
      <c r="G25" s="26"/>
      <c r="H25" s="29"/>
      <c r="I25" s="29"/>
      <c r="J25" s="29"/>
      <c r="K25" s="29"/>
      <c r="L25" s="29"/>
      <c r="M25" s="29"/>
      <c r="N25" s="29"/>
      <c r="O25" s="29"/>
      <c r="P25" s="29"/>
      <c r="Q25" s="31"/>
      <c r="R25" s="31"/>
      <c r="S25" s="31"/>
      <c r="T25" s="31"/>
      <c r="U25" s="31"/>
      <c r="V25" s="31"/>
      <c r="W25" s="31"/>
      <c r="X25" s="31"/>
    </row>
    <row r="26" spans="1:24" ht="15" customHeight="1">
      <c r="A26" s="456" t="str">
        <f>'契約書式（基本情報）Ver3.0'!D54</f>
        <v>玄関</v>
      </c>
      <c r="B26" s="457"/>
      <c r="C26" s="457"/>
      <c r="D26" s="457" t="s">
        <v>106</v>
      </c>
      <c r="E26" s="457"/>
      <c r="F26" s="457" t="str">
        <f>'契約書式（基本情報）Ver3.0'!D55</f>
        <v>1234567</v>
      </c>
      <c r="G26" s="457"/>
      <c r="H26" s="457"/>
      <c r="I26" s="457"/>
      <c r="J26" s="457"/>
      <c r="K26" s="485">
        <f>'契約書式（基本情報）Ver3.0'!D56</f>
        <v>2</v>
      </c>
      <c r="L26" s="485"/>
      <c r="M26" s="486" t="str">
        <f>IF('契約書式（基本情報）Ver3.0'!D57="","",'契約書式（基本情報）Ver3.0'!D57)</f>
        <v>-</v>
      </c>
      <c r="N26" s="485"/>
      <c r="O26" s="485"/>
      <c r="P26" s="457" t="s">
        <v>106</v>
      </c>
      <c r="Q26" s="457"/>
      <c r="R26" s="457" t="str">
        <f>IF('契約書式（基本情報）Ver3.0'!D58="","",'契約書式（基本情報）Ver3.0'!D58)</f>
        <v>-</v>
      </c>
      <c r="S26" s="457"/>
      <c r="T26" s="457"/>
      <c r="U26" s="457"/>
      <c r="V26" s="457"/>
      <c r="W26" s="485" t="str">
        <f>IF('契約書式（基本情報）Ver3.0'!D59="","",'契約書式（基本情報）Ver3.0'!D59)</f>
        <v>-</v>
      </c>
      <c r="X26" s="487"/>
    </row>
    <row r="27" spans="1:16" ht="15" customHeight="1">
      <c r="A27" s="32" t="s">
        <v>177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24" ht="15" customHeight="1">
      <c r="A28" s="397" t="s">
        <v>44</v>
      </c>
      <c r="B28" s="398"/>
      <c r="C28" s="398"/>
      <c r="D28" s="398"/>
      <c r="E28" s="399" t="str">
        <f>IF('契約書式（基本情報）Ver3.0'!D60="","",'契約書式（基本情報）Ver3.0'!D60)</f>
        <v>○○不動産株式会社</v>
      </c>
      <c r="F28" s="400"/>
      <c r="G28" s="400"/>
      <c r="H28" s="400"/>
      <c r="I28" s="400"/>
      <c r="J28" s="400"/>
      <c r="K28" s="400"/>
      <c r="L28" s="488"/>
      <c r="M28" s="403" t="s">
        <v>57</v>
      </c>
      <c r="N28" s="403"/>
      <c r="O28" s="403"/>
      <c r="P28" s="465"/>
      <c r="Q28" s="400" t="str">
        <f>IF('契約書式（基本情報）Ver3.0'!D62="","",'契約書式（基本情報）Ver3.0'!D62)</f>
        <v>東京都○○区△△町１－１－１</v>
      </c>
      <c r="R28" s="400"/>
      <c r="S28" s="400"/>
      <c r="T28" s="400"/>
      <c r="U28" s="400"/>
      <c r="V28" s="400"/>
      <c r="W28" s="400"/>
      <c r="X28" s="489"/>
    </row>
    <row r="29" spans="1:24" ht="15" customHeight="1">
      <c r="A29" s="421" t="s">
        <v>67</v>
      </c>
      <c r="B29" s="422"/>
      <c r="C29" s="422"/>
      <c r="D29" s="422"/>
      <c r="E29" s="479" t="str">
        <f>IF('契約書式（基本情報）Ver3.0'!D65="","",'契約書式（基本情報）Ver3.0'!D65)</f>
        <v>XX-XXXX-XXXX</v>
      </c>
      <c r="F29" s="480"/>
      <c r="G29" s="480"/>
      <c r="H29" s="480"/>
      <c r="I29" s="480"/>
      <c r="J29" s="480"/>
      <c r="K29" s="480"/>
      <c r="L29" s="490"/>
      <c r="M29" s="427" t="s">
        <v>47</v>
      </c>
      <c r="N29" s="427"/>
      <c r="O29" s="427"/>
      <c r="P29" s="477"/>
      <c r="Q29" s="480" t="str">
        <f>IF('契約書式（基本情報）Ver3.0'!D64="","",'契約書式（基本情報）Ver3.0'!D64)</f>
        <v>立住　守</v>
      </c>
      <c r="R29" s="480"/>
      <c r="S29" s="480"/>
      <c r="T29" s="480"/>
      <c r="U29" s="480"/>
      <c r="V29" s="480"/>
      <c r="W29" s="480"/>
      <c r="X29" s="491"/>
    </row>
    <row r="30" spans="1:16" ht="15" customHeight="1">
      <c r="A30" s="26" t="s">
        <v>178</v>
      </c>
      <c r="B30" s="26"/>
      <c r="C30" s="26"/>
      <c r="D30" s="27"/>
      <c r="E30" s="31"/>
      <c r="F30" s="31"/>
      <c r="G30" s="31"/>
      <c r="H30" s="31"/>
      <c r="I30" s="31"/>
      <c r="J30" s="27"/>
      <c r="K30" s="27"/>
      <c r="L30" s="27"/>
      <c r="M30" s="31"/>
      <c r="N30" s="31"/>
      <c r="O30" s="31"/>
      <c r="P30" s="31"/>
    </row>
    <row r="31" spans="1:24" ht="15" customHeight="1">
      <c r="A31" s="36" t="s">
        <v>179</v>
      </c>
      <c r="B31" s="37"/>
      <c r="C31" s="37"/>
      <c r="D31" s="38"/>
      <c r="E31" s="39"/>
      <c r="F31" s="39"/>
      <c r="G31" s="39"/>
      <c r="H31" s="40"/>
      <c r="I31" s="402" t="s">
        <v>180</v>
      </c>
      <c r="J31" s="403"/>
      <c r="K31" s="403"/>
      <c r="L31" s="403"/>
      <c r="M31" s="37" t="str">
        <f>'契約書式（基本情報）Ver3.0'!D89</f>
        <v>1ヶ月前</v>
      </c>
      <c r="N31" s="39"/>
      <c r="O31" s="38"/>
      <c r="P31" s="39"/>
      <c r="Q31" s="39"/>
      <c r="R31" s="39"/>
      <c r="S31" s="39"/>
      <c r="T31" s="39"/>
      <c r="U31" s="39"/>
      <c r="V31" s="39"/>
      <c r="W31" s="39"/>
      <c r="X31" s="41"/>
    </row>
    <row r="32" spans="1:24" ht="15" customHeight="1">
      <c r="A32" s="505" t="s">
        <v>181</v>
      </c>
      <c r="B32" s="506"/>
      <c r="C32" s="506"/>
      <c r="D32" s="506"/>
      <c r="E32" s="506"/>
      <c r="F32" s="506"/>
      <c r="G32" s="506"/>
      <c r="H32" s="507"/>
      <c r="I32" s="492" t="s">
        <v>33</v>
      </c>
      <c r="J32" s="493"/>
      <c r="K32" s="493"/>
      <c r="L32" s="493"/>
      <c r="M32" s="494"/>
      <c r="N32" s="42" t="s">
        <v>182</v>
      </c>
      <c r="O32" s="44"/>
      <c r="P32" s="43"/>
      <c r="Q32" s="43"/>
      <c r="R32" s="43"/>
      <c r="S32" s="35" t="str">
        <f>'契約書式（基本情報）Ver3.0'!D90</f>
        <v>-</v>
      </c>
      <c r="T32" s="43"/>
      <c r="U32" s="43"/>
      <c r="V32" s="74" t="s">
        <v>183</v>
      </c>
      <c r="W32" s="74"/>
      <c r="X32" s="45"/>
    </row>
    <row r="33" spans="1:24" ht="15" customHeight="1">
      <c r="A33" s="508"/>
      <c r="B33" s="509"/>
      <c r="C33" s="509"/>
      <c r="D33" s="509"/>
      <c r="E33" s="509"/>
      <c r="F33" s="509"/>
      <c r="G33" s="509"/>
      <c r="H33" s="510"/>
      <c r="I33" s="495" t="s">
        <v>51</v>
      </c>
      <c r="J33" s="496"/>
      <c r="K33" s="496"/>
      <c r="L33" s="496"/>
      <c r="M33" s="497"/>
      <c r="N33" s="47" t="s">
        <v>184</v>
      </c>
      <c r="O33" s="49"/>
      <c r="P33" s="48"/>
      <c r="Q33" s="48"/>
      <c r="R33" s="48"/>
      <c r="S33" s="46" t="str">
        <f>'契約書式（基本情報）Ver3.0'!D91</f>
        <v>-</v>
      </c>
      <c r="T33" s="48"/>
      <c r="U33" s="48"/>
      <c r="V33" s="75" t="s">
        <v>183</v>
      </c>
      <c r="W33" s="75"/>
      <c r="X33" s="50"/>
    </row>
    <row r="34" spans="1:24" ht="15" customHeight="1" thickBot="1">
      <c r="A34" s="511"/>
      <c r="B34" s="512"/>
      <c r="C34" s="512"/>
      <c r="D34" s="512"/>
      <c r="E34" s="512"/>
      <c r="F34" s="512"/>
      <c r="G34" s="512"/>
      <c r="H34" s="513"/>
      <c r="I34" s="498" t="str">
        <f>'契約書式（基本情報）Ver3.0'!C92</f>
        <v>契約事務手数料</v>
      </c>
      <c r="J34" s="499"/>
      <c r="K34" s="499"/>
      <c r="L34" s="499"/>
      <c r="M34" s="499"/>
      <c r="N34" s="51"/>
      <c r="O34" s="52"/>
      <c r="P34" s="51"/>
      <c r="Q34" s="51"/>
      <c r="R34" s="51"/>
      <c r="S34" s="500" t="str">
        <f>'契約書式（基本情報）Ver3.0'!D92</f>
        <v>-</v>
      </c>
      <c r="T34" s="500"/>
      <c r="U34" s="500"/>
      <c r="V34" s="132" t="s">
        <v>185</v>
      </c>
      <c r="W34" s="53"/>
      <c r="X34" s="54"/>
    </row>
    <row r="35" spans="1:16" ht="13.5" customHeight="1" thickBot="1">
      <c r="A35" s="55" t="s">
        <v>186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24" ht="13.5">
      <c r="A36" s="76">
        <v>1</v>
      </c>
      <c r="B36" s="501" t="str">
        <f>IF('契約書式（基本情報）Ver3.0'!D96="","",'契約書式（基本情報）Ver3.0'!D96)</f>
        <v>原状回復の基準日は、本契約始期ではなく、従前の使用貸借契約による入居日とする。</v>
      </c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2"/>
    </row>
    <row r="37" spans="1:24" ht="13.5" customHeight="1">
      <c r="A37" s="72">
        <v>2</v>
      </c>
      <c r="B37" s="503" t="str">
        <f>IF('契約書式（基本情報）Ver3.0'!D97="","",'契約書式（基本情報）Ver3.0'!D97)</f>
        <v>-</v>
      </c>
      <c r="C37" s="503" t="str">
        <f>IF('契約書式（基本情報）Ver3.0'!E97="","",'契約書式（基本情報）Ver3.0'!E97)</f>
        <v>※</v>
      </c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4"/>
    </row>
    <row r="38" spans="1:24" ht="13.5" customHeight="1">
      <c r="A38" s="72">
        <v>3</v>
      </c>
      <c r="B38" s="503" t="str">
        <f>IF('契約書式（基本情報）Ver3.0'!D98="","",'契約書式（基本情報）Ver3.0'!D98)</f>
        <v>-</v>
      </c>
      <c r="C38" s="503" t="str">
        <f>IF('契約書式（基本情報）Ver3.0'!E98="","",'契約書式（基本情報）Ver3.0'!E98)</f>
        <v>※</v>
      </c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4"/>
    </row>
    <row r="39" spans="1:24" ht="13.5" customHeight="1">
      <c r="A39" s="72">
        <v>4</v>
      </c>
      <c r="B39" s="503" t="str">
        <f>IF('契約書式（基本情報）Ver3.0'!D99="","",'契約書式（基本情報）Ver3.0'!D99)</f>
        <v>-</v>
      </c>
      <c r="C39" s="503" t="str">
        <f>IF('契約書式（基本情報）Ver3.0'!E99="","",'契約書式（基本情報）Ver3.0'!E99)</f>
        <v>※</v>
      </c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4"/>
    </row>
    <row r="40" spans="1:24" ht="13.5">
      <c r="A40" s="73">
        <v>5</v>
      </c>
      <c r="B40" s="514" t="str">
        <f>IF('契約書式（基本情報）Ver3.0'!D100="","",'契約書式（基本情報）Ver3.0'!D100)</f>
        <v>-</v>
      </c>
      <c r="C40" s="514" t="str">
        <f>IF('契約書式（基本情報）Ver3.0'!E100="","",'契約書式（基本情報）Ver3.0'!E100)</f>
        <v>※</v>
      </c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5"/>
    </row>
    <row r="41" spans="1:16" ht="13.5" customHeight="1">
      <c r="A41" s="32" t="s">
        <v>187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6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24" ht="13.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9"/>
      <c r="O43" s="59"/>
      <c r="P43" s="59"/>
      <c r="Q43" s="516">
        <f>'契約書式（基本情報）Ver3.0'!D94</f>
        <v>40725</v>
      </c>
      <c r="R43" s="516"/>
      <c r="S43" s="516"/>
      <c r="T43" s="516"/>
      <c r="U43" s="516"/>
      <c r="V43" s="516"/>
      <c r="W43" s="516"/>
      <c r="X43" s="516"/>
    </row>
    <row r="44" spans="1:24" ht="15" customHeight="1">
      <c r="A44" s="517" t="s">
        <v>149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L44" s="519"/>
      <c r="M44" s="520" t="s">
        <v>150</v>
      </c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21"/>
    </row>
    <row r="45" spans="1:24" ht="15" customHeight="1">
      <c r="A45" s="522" t="s">
        <v>188</v>
      </c>
      <c r="B45" s="523"/>
      <c r="C45" s="523"/>
      <c r="D45" s="524" t="str">
        <f>IF('契約書式（基本情報）Ver3.0'!D17="","",'契約書式（基本情報）Ver3.0'!D17)</f>
        <v>東京都○○区○○町１－１－１</v>
      </c>
      <c r="E45" s="524"/>
      <c r="F45" s="524"/>
      <c r="G45" s="524"/>
      <c r="H45" s="524"/>
      <c r="I45" s="524"/>
      <c r="J45" s="524"/>
      <c r="K45" s="524"/>
      <c r="L45" s="525"/>
      <c r="M45" s="526" t="s">
        <v>188</v>
      </c>
      <c r="N45" s="523"/>
      <c r="O45" s="523"/>
      <c r="P45" s="60"/>
      <c r="Q45" s="60"/>
      <c r="R45" s="60"/>
      <c r="S45" s="60"/>
      <c r="T45" s="60"/>
      <c r="U45" s="60"/>
      <c r="V45" s="60"/>
      <c r="W45" s="60"/>
      <c r="X45" s="61"/>
    </row>
    <row r="46" spans="1:24" ht="15" customHeight="1">
      <c r="A46" s="62"/>
      <c r="B46" s="31"/>
      <c r="C46" s="31"/>
      <c r="D46" s="56"/>
      <c r="E46" s="56"/>
      <c r="F46" s="56"/>
      <c r="G46" s="56"/>
      <c r="H46" s="56"/>
      <c r="I46" s="56"/>
      <c r="J46" s="56"/>
      <c r="K46" s="56"/>
      <c r="L46" s="56"/>
      <c r="M46" s="63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64"/>
    </row>
    <row r="47" spans="1:24" ht="15" customHeight="1">
      <c r="A47" s="527" t="s">
        <v>189</v>
      </c>
      <c r="B47" s="528"/>
      <c r="C47" s="528"/>
      <c r="D47" s="529" t="str">
        <f>IF('契約書式（基本情報）Ver3.0'!D18="","",'契約書式（基本情報）Ver3.0'!D18)</f>
        <v>大家　仁助</v>
      </c>
      <c r="E47" s="529"/>
      <c r="F47" s="529"/>
      <c r="G47" s="529"/>
      <c r="H47" s="529"/>
      <c r="I47" s="529"/>
      <c r="J47" s="529"/>
      <c r="K47" s="529"/>
      <c r="L47" s="56" t="s">
        <v>153</v>
      </c>
      <c r="M47" s="530" t="s">
        <v>189</v>
      </c>
      <c r="N47" s="528"/>
      <c r="O47" s="528"/>
      <c r="P47" s="55"/>
      <c r="Q47" s="55"/>
      <c r="R47" s="55"/>
      <c r="S47" s="55"/>
      <c r="T47" s="55"/>
      <c r="U47" s="55"/>
      <c r="V47" s="55"/>
      <c r="W47" s="55"/>
      <c r="X47" s="57" t="s">
        <v>153</v>
      </c>
    </row>
    <row r="48" spans="1:24" ht="15" customHeight="1">
      <c r="A48" s="531" t="s">
        <v>190</v>
      </c>
      <c r="B48" s="532"/>
      <c r="C48" s="532"/>
      <c r="D48" s="533" t="str">
        <f>IF('契約書式（基本情報）Ver3.0'!D19="","",'契約書式（基本情報）Ver3.0'!D19)</f>
        <v>XX-XXXX-XXXX</v>
      </c>
      <c r="E48" s="533"/>
      <c r="F48" s="533"/>
      <c r="G48" s="533"/>
      <c r="H48" s="533"/>
      <c r="I48" s="533"/>
      <c r="J48" s="533"/>
      <c r="K48" s="533"/>
      <c r="L48" s="59"/>
      <c r="M48" s="534" t="s">
        <v>190</v>
      </c>
      <c r="N48" s="532"/>
      <c r="O48" s="532"/>
      <c r="P48" s="59"/>
      <c r="Q48" s="59"/>
      <c r="R48" s="59"/>
      <c r="S48" s="59"/>
      <c r="T48" s="59"/>
      <c r="U48" s="59"/>
      <c r="V48" s="59"/>
      <c r="W48" s="59"/>
      <c r="X48" s="65"/>
    </row>
    <row r="49" spans="1:24" ht="15" customHeight="1">
      <c r="A49" s="517" t="s">
        <v>191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9"/>
      <c r="M49" s="520" t="s">
        <v>191</v>
      </c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21"/>
    </row>
    <row r="50" spans="1:24" ht="30" customHeight="1">
      <c r="A50" s="535" t="s">
        <v>128</v>
      </c>
      <c r="B50" s="536"/>
      <c r="C50" s="536"/>
      <c r="D50" s="537"/>
      <c r="E50" s="538" t="str">
        <f>'契約書式（基本情報）Ver3.0'!D103</f>
        <v>-</v>
      </c>
      <c r="F50" s="539"/>
      <c r="G50" s="539"/>
      <c r="H50" s="539"/>
      <c r="I50" s="539"/>
      <c r="J50" s="539"/>
      <c r="K50" s="539"/>
      <c r="L50" s="66" t="s">
        <v>153</v>
      </c>
      <c r="M50" s="540" t="s">
        <v>128</v>
      </c>
      <c r="N50" s="536"/>
      <c r="O50" s="536"/>
      <c r="P50" s="536"/>
      <c r="Q50" s="539" t="str">
        <f>IF('契約書式（基本情報）Ver3.0'!D118="","",'契約書式（基本情報）Ver3.0'!D118)</f>
        <v>-</v>
      </c>
      <c r="R50" s="539"/>
      <c r="S50" s="539"/>
      <c r="T50" s="539"/>
      <c r="U50" s="539"/>
      <c r="V50" s="539"/>
      <c r="W50" s="539"/>
      <c r="X50" s="67" t="s">
        <v>153</v>
      </c>
    </row>
    <row r="51" spans="1:24" ht="15" customHeight="1">
      <c r="A51" s="545" t="s">
        <v>192</v>
      </c>
      <c r="B51" s="542"/>
      <c r="C51" s="542"/>
      <c r="D51" s="546"/>
      <c r="E51" s="541" t="s">
        <v>193</v>
      </c>
      <c r="F51" s="542"/>
      <c r="G51" s="542"/>
      <c r="H51" s="543" t="str">
        <f>'契約書式（基本情報）Ver3.0'!D104</f>
        <v>-</v>
      </c>
      <c r="I51" s="543"/>
      <c r="J51" s="543"/>
      <c r="K51" s="543"/>
      <c r="L51" s="548"/>
      <c r="M51" s="549" t="s">
        <v>192</v>
      </c>
      <c r="N51" s="542"/>
      <c r="O51" s="542"/>
      <c r="P51" s="542"/>
      <c r="Q51" s="541" t="s">
        <v>194</v>
      </c>
      <c r="R51" s="542"/>
      <c r="S51" s="542"/>
      <c r="T51" s="543" t="str">
        <f>IF('契約書式（基本情報）Ver3.0'!D119="","",'契約書式（基本情報）Ver3.0'!D119)</f>
        <v>-</v>
      </c>
      <c r="U51" s="543"/>
      <c r="V51" s="543"/>
      <c r="W51" s="543"/>
      <c r="X51" s="544"/>
    </row>
    <row r="52" spans="1:24" ht="15" customHeight="1">
      <c r="A52" s="545" t="s">
        <v>195</v>
      </c>
      <c r="B52" s="542"/>
      <c r="C52" s="542"/>
      <c r="D52" s="546"/>
      <c r="E52" s="547" t="str">
        <f>'契約書式（基本情報）Ver3.0'!D105</f>
        <v>-</v>
      </c>
      <c r="F52" s="543"/>
      <c r="G52" s="543"/>
      <c r="H52" s="543"/>
      <c r="I52" s="543"/>
      <c r="J52" s="543"/>
      <c r="K52" s="543"/>
      <c r="L52" s="548"/>
      <c r="M52" s="549" t="s">
        <v>195</v>
      </c>
      <c r="N52" s="542"/>
      <c r="O52" s="542"/>
      <c r="P52" s="542"/>
      <c r="Q52" s="543" t="str">
        <f>IF('契約書式（基本情報）Ver3.0'!D120="","",'契約書式（基本情報）Ver3.0'!D120)</f>
        <v>-</v>
      </c>
      <c r="R52" s="543"/>
      <c r="S52" s="543"/>
      <c r="T52" s="543"/>
      <c r="U52" s="543"/>
      <c r="V52" s="543"/>
      <c r="W52" s="543"/>
      <c r="X52" s="544"/>
    </row>
    <row r="53" spans="1:24" ht="15" customHeight="1">
      <c r="A53" s="545" t="s">
        <v>82</v>
      </c>
      <c r="B53" s="542"/>
      <c r="C53" s="542"/>
      <c r="D53" s="546"/>
      <c r="E53" s="547" t="str">
        <f>'契約書式（基本情報）Ver3.0'!D106</f>
        <v>-</v>
      </c>
      <c r="F53" s="543"/>
      <c r="G53" s="543"/>
      <c r="H53" s="543"/>
      <c r="I53" s="543"/>
      <c r="J53" s="543"/>
      <c r="K53" s="543"/>
      <c r="L53" s="548"/>
      <c r="M53" s="549" t="s">
        <v>82</v>
      </c>
      <c r="N53" s="542"/>
      <c r="O53" s="542"/>
      <c r="P53" s="542"/>
      <c r="Q53" s="543" t="str">
        <f>IF('契約書式（基本情報）Ver3.0'!D121="","",'契約書式（基本情報）Ver3.0'!D121)</f>
        <v>-</v>
      </c>
      <c r="R53" s="543"/>
      <c r="S53" s="543"/>
      <c r="T53" s="543"/>
      <c r="U53" s="543"/>
      <c r="V53" s="543"/>
      <c r="W53" s="543"/>
      <c r="X53" s="544"/>
    </row>
    <row r="54" spans="1:24" ht="15" customHeight="1">
      <c r="A54" s="545" t="s">
        <v>84</v>
      </c>
      <c r="B54" s="542"/>
      <c r="C54" s="542"/>
      <c r="D54" s="546"/>
      <c r="E54" s="550" t="str">
        <f>'契約書式（基本情報）Ver3.0'!D107</f>
        <v>-</v>
      </c>
      <c r="F54" s="551"/>
      <c r="G54" s="551"/>
      <c r="H54" s="551"/>
      <c r="I54" s="551"/>
      <c r="J54" s="551"/>
      <c r="K54" s="551"/>
      <c r="L54" s="552"/>
      <c r="M54" s="549" t="s">
        <v>84</v>
      </c>
      <c r="N54" s="542"/>
      <c r="O54" s="542"/>
      <c r="P54" s="542"/>
      <c r="Q54" s="551" t="str">
        <f>IF('契約書式（基本情報）Ver3.0'!D122="","",'契約書式（基本情報）Ver3.0'!D122)</f>
        <v>-</v>
      </c>
      <c r="R54" s="551"/>
      <c r="S54" s="551"/>
      <c r="T54" s="551"/>
      <c r="U54" s="551"/>
      <c r="V54" s="551"/>
      <c r="W54" s="551"/>
      <c r="X54" s="553"/>
    </row>
    <row r="55" spans="1:24" ht="15" customHeight="1">
      <c r="A55" s="545" t="s">
        <v>196</v>
      </c>
      <c r="B55" s="542"/>
      <c r="C55" s="542"/>
      <c r="D55" s="546"/>
      <c r="E55" s="547" t="str">
        <f>IF('契約書式（基本情報）Ver3.0'!D108=1,"代　理","媒　介")</f>
        <v>媒　介</v>
      </c>
      <c r="F55" s="543"/>
      <c r="G55" s="543"/>
      <c r="H55" s="543"/>
      <c r="I55" s="543"/>
      <c r="J55" s="543"/>
      <c r="K55" s="543"/>
      <c r="L55" s="548"/>
      <c r="M55" s="549" t="s">
        <v>196</v>
      </c>
      <c r="N55" s="542"/>
      <c r="O55" s="542"/>
      <c r="P55" s="542"/>
      <c r="Q55" s="543" t="str">
        <f>IF('契約書式（基本情報）Ver3.0'!D124="","",IF('契約書式（基本情報）Ver3.0'!D124=1,"代　理","媒　介"))</f>
        <v>媒　介</v>
      </c>
      <c r="R55" s="543"/>
      <c r="S55" s="543"/>
      <c r="T55" s="543"/>
      <c r="U55" s="543"/>
      <c r="V55" s="543"/>
      <c r="W55" s="543"/>
      <c r="X55" s="544"/>
    </row>
    <row r="56" spans="1:24" ht="22.5" customHeight="1">
      <c r="A56" s="563" t="s">
        <v>197</v>
      </c>
      <c r="B56" s="543"/>
      <c r="C56" s="543"/>
      <c r="D56" s="564"/>
      <c r="E56" s="68"/>
      <c r="F56" s="554" t="str">
        <f>'契約書式（基本情報）Ver3.0'!D109</f>
        <v>-</v>
      </c>
      <c r="G56" s="554"/>
      <c r="H56" s="554"/>
      <c r="I56" s="554"/>
      <c r="J56" s="554"/>
      <c r="K56" s="543" t="s">
        <v>153</v>
      </c>
      <c r="L56" s="548"/>
      <c r="M56" s="565" t="s">
        <v>197</v>
      </c>
      <c r="N56" s="543"/>
      <c r="O56" s="543"/>
      <c r="P56" s="543"/>
      <c r="Q56" s="69"/>
      <c r="R56" s="554" t="str">
        <f>IF('契約書式（基本情報）Ver3.0'!D125="","",'契約書式（基本情報）Ver3.0'!D125)</f>
        <v>-</v>
      </c>
      <c r="S56" s="554"/>
      <c r="T56" s="554"/>
      <c r="U56" s="554"/>
      <c r="V56" s="554"/>
      <c r="W56" s="543" t="s">
        <v>153</v>
      </c>
      <c r="X56" s="544"/>
    </row>
    <row r="57" spans="1:24" ht="15" customHeight="1">
      <c r="A57" s="555" t="s">
        <v>198</v>
      </c>
      <c r="B57" s="556"/>
      <c r="C57" s="556"/>
      <c r="D57" s="557"/>
      <c r="E57" s="558" t="str">
        <f>'契約書式（基本情報）Ver3.0'!D110</f>
        <v>-</v>
      </c>
      <c r="F57" s="559"/>
      <c r="G57" s="559"/>
      <c r="H57" s="559"/>
      <c r="I57" s="559"/>
      <c r="J57" s="559"/>
      <c r="K57" s="559"/>
      <c r="L57" s="560"/>
      <c r="M57" s="561" t="s">
        <v>198</v>
      </c>
      <c r="N57" s="556"/>
      <c r="O57" s="556"/>
      <c r="P57" s="556"/>
      <c r="Q57" s="559" t="str">
        <f>IF('契約書式（基本情報）Ver3.0'!D126="","",'契約書式（基本情報）Ver3.0'!D126)</f>
        <v>-</v>
      </c>
      <c r="R57" s="559"/>
      <c r="S57" s="559"/>
      <c r="T57" s="559"/>
      <c r="U57" s="559"/>
      <c r="V57" s="559"/>
      <c r="W57" s="559"/>
      <c r="X57" s="562"/>
    </row>
    <row r="58" spans="1:16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60" spans="1:16" ht="13.5" customHeight="1">
      <c r="A60" s="32"/>
      <c r="B60" s="32"/>
      <c r="C60" s="32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3.5">
      <c r="A61" s="32"/>
      <c r="B61" s="32"/>
      <c r="C61" s="32"/>
      <c r="D61" s="32"/>
      <c r="E61" s="31"/>
      <c r="F61" s="31"/>
      <c r="G61" s="70"/>
      <c r="H61" s="70"/>
      <c r="I61" s="70"/>
      <c r="J61" s="70"/>
      <c r="K61" s="31"/>
      <c r="L61" s="32"/>
      <c r="M61" s="32"/>
      <c r="N61" s="32"/>
      <c r="O61" s="32"/>
      <c r="P61" s="32"/>
    </row>
    <row r="62" spans="1:16" ht="13.5">
      <c r="A62" s="32"/>
      <c r="B62" s="32"/>
      <c r="C62" s="32"/>
      <c r="D62" s="32"/>
      <c r="E62" s="31"/>
      <c r="F62" s="31"/>
      <c r="G62" s="70"/>
      <c r="H62" s="70"/>
      <c r="I62" s="70"/>
      <c r="J62" s="70"/>
      <c r="K62" s="31"/>
      <c r="L62" s="32"/>
      <c r="M62" s="32"/>
      <c r="N62" s="32"/>
      <c r="O62" s="32"/>
      <c r="P62" s="32"/>
    </row>
    <row r="63" spans="1:16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3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ht="13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ht="13.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</sheetData>
  <sheetProtection sheet="1" objects="1" scenarios="1"/>
  <mergeCells count="170">
    <mergeCell ref="R56:V56"/>
    <mergeCell ref="W56:X56"/>
    <mergeCell ref="A57:D57"/>
    <mergeCell ref="E57:L57"/>
    <mergeCell ref="M57:P57"/>
    <mergeCell ref="Q57:X57"/>
    <mergeCell ref="A56:D56"/>
    <mergeCell ref="F56:J56"/>
    <mergeCell ref="K56:L56"/>
    <mergeCell ref="M56:P56"/>
    <mergeCell ref="A55:D55"/>
    <mergeCell ref="E55:L55"/>
    <mergeCell ref="M55:P55"/>
    <mergeCell ref="Q55:X55"/>
    <mergeCell ref="A54:D54"/>
    <mergeCell ref="E54:L54"/>
    <mergeCell ref="M54:P54"/>
    <mergeCell ref="Q54:X54"/>
    <mergeCell ref="A53:D53"/>
    <mergeCell ref="E53:L53"/>
    <mergeCell ref="M53:P53"/>
    <mergeCell ref="Q53:X53"/>
    <mergeCell ref="Q51:S51"/>
    <mergeCell ref="T51:X51"/>
    <mergeCell ref="A52:D52"/>
    <mergeCell ref="E52:L52"/>
    <mergeCell ref="M52:P52"/>
    <mergeCell ref="Q52:X52"/>
    <mergeCell ref="A51:D51"/>
    <mergeCell ref="E51:G51"/>
    <mergeCell ref="H51:L51"/>
    <mergeCell ref="M51:P51"/>
    <mergeCell ref="A50:D50"/>
    <mergeCell ref="E50:K50"/>
    <mergeCell ref="M50:P50"/>
    <mergeCell ref="Q50:W50"/>
    <mergeCell ref="A48:C48"/>
    <mergeCell ref="D48:K48"/>
    <mergeCell ref="M48:O48"/>
    <mergeCell ref="A49:L49"/>
    <mergeCell ref="M49:X49"/>
    <mergeCell ref="A45:C45"/>
    <mergeCell ref="D45:L45"/>
    <mergeCell ref="M45:O45"/>
    <mergeCell ref="A47:C47"/>
    <mergeCell ref="D47:K47"/>
    <mergeCell ref="M47:O47"/>
    <mergeCell ref="B39:X39"/>
    <mergeCell ref="B40:X40"/>
    <mergeCell ref="Q43:X43"/>
    <mergeCell ref="A44:L44"/>
    <mergeCell ref="M44:X44"/>
    <mergeCell ref="S34:U34"/>
    <mergeCell ref="B36:X36"/>
    <mergeCell ref="B37:X37"/>
    <mergeCell ref="B38:X38"/>
    <mergeCell ref="A32:H34"/>
    <mergeCell ref="I31:L31"/>
    <mergeCell ref="I32:M32"/>
    <mergeCell ref="I33:M33"/>
    <mergeCell ref="I34:M34"/>
    <mergeCell ref="A29:D29"/>
    <mergeCell ref="E29:L29"/>
    <mergeCell ref="M29:P29"/>
    <mergeCell ref="Q29:X29"/>
    <mergeCell ref="A28:D28"/>
    <mergeCell ref="E28:L28"/>
    <mergeCell ref="M28:P28"/>
    <mergeCell ref="Q28:X28"/>
    <mergeCell ref="M26:O26"/>
    <mergeCell ref="P26:Q26"/>
    <mergeCell ref="R26:V26"/>
    <mergeCell ref="W26:X26"/>
    <mergeCell ref="A26:C26"/>
    <mergeCell ref="D26:E26"/>
    <mergeCell ref="F26:J26"/>
    <mergeCell ref="K26:L26"/>
    <mergeCell ref="B23:F23"/>
    <mergeCell ref="G23:R23"/>
    <mergeCell ref="S23:X23"/>
    <mergeCell ref="B24:F24"/>
    <mergeCell ref="G24:R24"/>
    <mergeCell ref="S24:X24"/>
    <mergeCell ref="M20:N20"/>
    <mergeCell ref="O20:P20"/>
    <mergeCell ref="Q20:V20"/>
    <mergeCell ref="A22:F22"/>
    <mergeCell ref="G22:R22"/>
    <mergeCell ref="S22:X22"/>
    <mergeCell ref="A20:D20"/>
    <mergeCell ref="E20:F20"/>
    <mergeCell ref="G20:H20"/>
    <mergeCell ref="I20:L20"/>
    <mergeCell ref="W18:X18"/>
    <mergeCell ref="A19:D19"/>
    <mergeCell ref="E19:F19"/>
    <mergeCell ref="G19:H19"/>
    <mergeCell ref="I19:L19"/>
    <mergeCell ref="M19:N19"/>
    <mergeCell ref="O19:P19"/>
    <mergeCell ref="Q19:T19"/>
    <mergeCell ref="U19:V19"/>
    <mergeCell ref="W19:X19"/>
    <mergeCell ref="M18:N18"/>
    <mergeCell ref="O18:P18"/>
    <mergeCell ref="Q18:T18"/>
    <mergeCell ref="U18:V18"/>
    <mergeCell ref="A18:D18"/>
    <mergeCell ref="E18:F18"/>
    <mergeCell ref="G18:H18"/>
    <mergeCell ref="I18:L18"/>
    <mergeCell ref="A16:D16"/>
    <mergeCell ref="E16:F16"/>
    <mergeCell ref="G16:K16"/>
    <mergeCell ref="U16:V16"/>
    <mergeCell ref="A14:D14"/>
    <mergeCell ref="E14:L14"/>
    <mergeCell ref="M14:O14"/>
    <mergeCell ref="P14:X14"/>
    <mergeCell ref="P12:X12"/>
    <mergeCell ref="A13:D13"/>
    <mergeCell ref="E13:G13"/>
    <mergeCell ref="H13:L13"/>
    <mergeCell ref="M13:O13"/>
    <mergeCell ref="P13:X13"/>
    <mergeCell ref="A12:D12"/>
    <mergeCell ref="E12:G12"/>
    <mergeCell ref="H12:L12"/>
    <mergeCell ref="M12:O12"/>
    <mergeCell ref="P10:X10"/>
    <mergeCell ref="A11:D11"/>
    <mergeCell ref="E11:G11"/>
    <mergeCell ref="H11:L11"/>
    <mergeCell ref="M11:O11"/>
    <mergeCell ref="P11:X11"/>
    <mergeCell ref="A10:D10"/>
    <mergeCell ref="E10:G10"/>
    <mergeCell ref="H10:L10"/>
    <mergeCell ref="M10:O10"/>
    <mergeCell ref="P8:X8"/>
    <mergeCell ref="A9:D9"/>
    <mergeCell ref="E9:G9"/>
    <mergeCell ref="H9:L9"/>
    <mergeCell ref="M9:O9"/>
    <mergeCell ref="P9:X9"/>
    <mergeCell ref="A8:D8"/>
    <mergeCell ref="E8:G8"/>
    <mergeCell ref="H8:L8"/>
    <mergeCell ref="M8:O8"/>
    <mergeCell ref="A6:D6"/>
    <mergeCell ref="E6:L6"/>
    <mergeCell ref="M6:O6"/>
    <mergeCell ref="P6:X6"/>
    <mergeCell ref="E4:X4"/>
    <mergeCell ref="A5:D5"/>
    <mergeCell ref="E5:L5"/>
    <mergeCell ref="M5:O5"/>
    <mergeCell ref="P5:R5"/>
    <mergeCell ref="S5:U5"/>
    <mergeCell ref="V5:X5"/>
    <mergeCell ref="W16:X16"/>
    <mergeCell ref="L16:M16"/>
    <mergeCell ref="N16:S16"/>
    <mergeCell ref="A1:X1"/>
    <mergeCell ref="A3:D3"/>
    <mergeCell ref="E3:L3"/>
    <mergeCell ref="M3:O3"/>
    <mergeCell ref="P3:S3"/>
    <mergeCell ref="T3:W3"/>
    <mergeCell ref="A4:D4"/>
  </mergeCells>
  <printOptions/>
  <pageMargins left="0.7875" right="0.39375" top="0.39375" bottom="0.19652777777777777" header="0.19652777777777777" footer="0.3145833333333333"/>
  <pageSetup horizontalDpi="600" verticalDpi="600" orientation="portrait" paperSize="9" r:id="rId1"/>
  <headerFooter alignWithMargins="0">
    <oddHeader>&amp;L&amp;"ＭＳ Ｐ明朝"&amp;8&amp;C&amp;"MS UI Gothic"&amp;9&amp;R&amp;"ＭＳ Ｐ明朝"&amp;8&amp;A</oddHeader>
    <oddFooter>&amp;R&amp;"ＭＳ Ｐ明朝"&amp;8©J-REC 住まいりんぐプロジェクト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J23" sqref="J23:J24"/>
    </sheetView>
  </sheetViews>
  <sheetFormatPr defaultColWidth="9.00390625" defaultRowHeight="13.5"/>
  <cols>
    <col min="1" max="1" width="16.25390625" style="77" customWidth="1"/>
    <col min="2" max="2" width="9.50390625" style="77" customWidth="1"/>
    <col min="3" max="3" width="2.125" style="77" customWidth="1"/>
    <col min="4" max="4" width="22.75390625" style="77" customWidth="1"/>
    <col min="5" max="5" width="6.50390625" style="77" customWidth="1"/>
    <col min="6" max="6" width="2.125" style="77" customWidth="1"/>
    <col min="7" max="7" width="9.50390625" style="77" customWidth="1"/>
    <col min="8" max="8" width="3.50390625" style="77" customWidth="1"/>
    <col min="9" max="9" width="9.375" style="77" customWidth="1"/>
    <col min="10" max="10" width="8.75390625" style="77" customWidth="1"/>
    <col min="11" max="11" width="1.625" style="77" customWidth="1"/>
    <col min="12" max="16384" width="9.00390625" style="77" customWidth="1"/>
  </cols>
  <sheetData>
    <row r="1" spans="1:11" ht="19.5" customHeight="1">
      <c r="A1" s="78"/>
      <c r="B1" s="78"/>
      <c r="C1" s="78"/>
      <c r="D1" s="78"/>
      <c r="E1" s="78"/>
      <c r="F1" s="78"/>
      <c r="G1" s="78"/>
      <c r="H1" s="99"/>
      <c r="I1" s="102"/>
      <c r="J1" s="103" t="s">
        <v>199</v>
      </c>
      <c r="K1" s="78"/>
    </row>
    <row r="2" spans="1:11" ht="19.5" customHeight="1">
      <c r="A2" s="78"/>
      <c r="B2" s="78"/>
      <c r="C2" s="78"/>
      <c r="D2" s="78"/>
      <c r="E2" s="78"/>
      <c r="F2" s="78"/>
      <c r="G2" s="78"/>
      <c r="H2" s="99"/>
      <c r="I2" s="98"/>
      <c r="J2" s="98"/>
      <c r="K2" s="78"/>
    </row>
    <row r="3" spans="1:11" ht="19.5" customHeight="1">
      <c r="A3" s="78"/>
      <c r="B3" s="78"/>
      <c r="C3" s="78"/>
      <c r="D3" s="78"/>
      <c r="E3" s="78"/>
      <c r="F3" s="78"/>
      <c r="G3" s="78"/>
      <c r="H3" s="99"/>
      <c r="I3" s="98"/>
      <c r="J3" s="98"/>
      <c r="K3" s="78"/>
    </row>
    <row r="4" spans="1:11" ht="22.5" customHeight="1">
      <c r="A4" s="566" t="s">
        <v>200</v>
      </c>
      <c r="B4" s="566"/>
      <c r="C4" s="566"/>
      <c r="D4" s="566"/>
      <c r="E4" s="566"/>
      <c r="F4" s="566"/>
      <c r="G4" s="566"/>
      <c r="H4" s="566"/>
      <c r="I4" s="566"/>
      <c r="J4" s="566"/>
      <c r="K4" s="78"/>
    </row>
    <row r="5" spans="1:11" ht="29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9.5" customHeight="1">
      <c r="A6" s="78"/>
      <c r="B6" s="80" t="s">
        <v>201</v>
      </c>
      <c r="C6" s="80"/>
      <c r="D6" s="94"/>
      <c r="E6" s="81"/>
      <c r="F6" s="81"/>
      <c r="G6" s="79"/>
      <c r="H6" s="78"/>
      <c r="I6" s="78"/>
      <c r="J6" s="78"/>
      <c r="K6" s="78"/>
    </row>
    <row r="7" spans="1:11" ht="19.5" customHeight="1">
      <c r="A7" s="78"/>
      <c r="B7" s="80" t="s">
        <v>58</v>
      </c>
      <c r="C7" s="80"/>
      <c r="D7" s="94"/>
      <c r="E7" s="81" t="s">
        <v>202</v>
      </c>
      <c r="F7" s="81"/>
      <c r="G7" s="90"/>
      <c r="H7" s="78"/>
      <c r="I7" s="78"/>
      <c r="J7" s="78"/>
      <c r="K7" s="78"/>
    </row>
    <row r="8" spans="1:11" ht="19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9.5" customHeight="1">
      <c r="A9" s="78"/>
      <c r="B9" s="78"/>
      <c r="C9" s="78"/>
      <c r="D9" s="79"/>
      <c r="E9" s="80" t="s">
        <v>203</v>
      </c>
      <c r="F9" s="80"/>
      <c r="G9" s="567"/>
      <c r="H9" s="567"/>
      <c r="I9" s="567"/>
      <c r="J9" s="567"/>
      <c r="K9" s="78"/>
    </row>
    <row r="10" spans="1:11" ht="19.5" customHeight="1">
      <c r="A10" s="78"/>
      <c r="B10" s="78"/>
      <c r="C10" s="78"/>
      <c r="D10" s="79"/>
      <c r="E10" s="80" t="s">
        <v>58</v>
      </c>
      <c r="F10" s="80"/>
      <c r="G10" s="568"/>
      <c r="H10" s="568"/>
      <c r="I10" s="568"/>
      <c r="J10" s="100" t="s">
        <v>153</v>
      </c>
      <c r="K10" s="78"/>
    </row>
    <row r="11" spans="1:11" ht="19.5" customHeight="1">
      <c r="A11" s="78"/>
      <c r="B11" s="78"/>
      <c r="C11" s="78"/>
      <c r="D11" s="79"/>
      <c r="E11" s="80"/>
      <c r="F11" s="80"/>
      <c r="G11" s="81"/>
      <c r="H11" s="81"/>
      <c r="I11" s="81"/>
      <c r="J11" s="82"/>
      <c r="K11" s="78"/>
    </row>
    <row r="12" spans="1:11" ht="19.5" customHeight="1">
      <c r="A12" s="78"/>
      <c r="B12" s="78"/>
      <c r="C12" s="78"/>
      <c r="D12" s="79"/>
      <c r="E12" s="80"/>
      <c r="F12" s="80"/>
      <c r="G12" s="81"/>
      <c r="H12" s="81"/>
      <c r="I12" s="81"/>
      <c r="J12" s="82"/>
      <c r="K12" s="78"/>
    </row>
    <row r="13" spans="1:11" ht="19.5" customHeight="1">
      <c r="A13" s="95"/>
      <c r="B13" s="96" t="s">
        <v>204</v>
      </c>
      <c r="C13" s="95" t="s">
        <v>205</v>
      </c>
      <c r="D13" s="101"/>
      <c r="E13" s="80"/>
      <c r="F13" s="80"/>
      <c r="G13" s="81"/>
      <c r="H13" s="81"/>
      <c r="I13" s="81"/>
      <c r="J13" s="82"/>
      <c r="K13" s="78"/>
    </row>
    <row r="14" spans="1:11" ht="19.5" customHeight="1">
      <c r="A14" s="78"/>
      <c r="B14" s="91"/>
      <c r="C14" s="78"/>
      <c r="D14" s="92"/>
      <c r="E14" s="80"/>
      <c r="F14" s="80"/>
      <c r="G14" s="81"/>
      <c r="H14" s="81"/>
      <c r="I14" s="81"/>
      <c r="J14" s="82"/>
      <c r="K14" s="78"/>
    </row>
    <row r="15" spans="1:11" ht="14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45" customHeight="1">
      <c r="A16" s="569" t="s">
        <v>206</v>
      </c>
      <c r="B16" s="569"/>
      <c r="C16" s="569"/>
      <c r="D16" s="569"/>
      <c r="E16" s="569"/>
      <c r="F16" s="569"/>
      <c r="G16" s="569"/>
      <c r="H16" s="569"/>
      <c r="I16" s="569"/>
      <c r="J16" s="569"/>
      <c r="K16" s="78"/>
    </row>
    <row r="17" spans="1:11" ht="45" customHeight="1">
      <c r="A17" s="569" t="s">
        <v>207</v>
      </c>
      <c r="B17" s="569"/>
      <c r="C17" s="569"/>
      <c r="D17" s="569"/>
      <c r="E17" s="569"/>
      <c r="F17" s="569"/>
      <c r="G17" s="569"/>
      <c r="H17" s="569"/>
      <c r="I17" s="569"/>
      <c r="J17" s="569"/>
      <c r="K17" s="78"/>
    </row>
    <row r="18" spans="1:11" ht="30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30" customHeight="1">
      <c r="A19" s="575" t="s">
        <v>157</v>
      </c>
      <c r="B19" s="575"/>
      <c r="C19" s="575"/>
      <c r="D19" s="575"/>
      <c r="E19" s="575"/>
      <c r="F19" s="575"/>
      <c r="G19" s="575"/>
      <c r="H19" s="575"/>
      <c r="I19" s="575"/>
      <c r="J19" s="575"/>
      <c r="K19" s="78"/>
    </row>
    <row r="20" spans="1:11" ht="30" customHeight="1">
      <c r="A20" s="83" t="s">
        <v>158</v>
      </c>
      <c r="B20" s="84" t="s">
        <v>159</v>
      </c>
      <c r="C20" s="85"/>
      <c r="D20" s="576"/>
      <c r="E20" s="577"/>
      <c r="F20" s="577"/>
      <c r="G20" s="577"/>
      <c r="H20" s="577"/>
      <c r="I20" s="577"/>
      <c r="J20" s="578"/>
      <c r="K20" s="78"/>
    </row>
    <row r="21" spans="1:11" ht="30" customHeight="1">
      <c r="A21" s="86"/>
      <c r="B21" s="84" t="s">
        <v>2</v>
      </c>
      <c r="C21" s="85"/>
      <c r="D21" s="576"/>
      <c r="E21" s="577"/>
      <c r="F21" s="577"/>
      <c r="G21" s="577"/>
      <c r="H21" s="577"/>
      <c r="I21" s="577"/>
      <c r="J21" s="578"/>
      <c r="K21" s="78"/>
    </row>
    <row r="22" spans="1:11" ht="30" customHeight="1">
      <c r="A22" s="87"/>
      <c r="B22" s="84" t="s">
        <v>100</v>
      </c>
      <c r="C22" s="85"/>
      <c r="D22" s="93"/>
      <c r="E22" s="88"/>
      <c r="F22" s="88"/>
      <c r="G22" s="88"/>
      <c r="H22" s="88"/>
      <c r="I22" s="88"/>
      <c r="J22" s="89"/>
      <c r="K22" s="78"/>
    </row>
    <row r="23" spans="1:11" ht="30" customHeight="1">
      <c r="A23" s="83" t="s">
        <v>160</v>
      </c>
      <c r="B23" s="84" t="s">
        <v>17</v>
      </c>
      <c r="C23" s="85"/>
      <c r="D23" s="97"/>
      <c r="E23" s="88" t="s">
        <v>18</v>
      </c>
      <c r="F23" s="89"/>
      <c r="G23" s="571"/>
      <c r="H23" s="573" t="s">
        <v>21</v>
      </c>
      <c r="I23" s="126"/>
      <c r="J23" s="127" t="s">
        <v>161</v>
      </c>
      <c r="K23" s="78"/>
    </row>
    <row r="24" spans="1:11" ht="30" customHeight="1">
      <c r="A24" s="87"/>
      <c r="B24" s="84" t="s">
        <v>19</v>
      </c>
      <c r="C24" s="85"/>
      <c r="D24" s="97"/>
      <c r="E24" s="88" t="s">
        <v>20</v>
      </c>
      <c r="F24" s="89"/>
      <c r="G24" s="572"/>
      <c r="H24" s="574"/>
      <c r="I24" s="128"/>
      <c r="J24" s="127" t="s">
        <v>23</v>
      </c>
      <c r="K24" s="78"/>
    </row>
    <row r="25" spans="1:11" ht="14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ht="14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14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14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4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14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ht="14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1" ht="14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14.25">
      <c r="A33" s="570"/>
      <c r="B33" s="570"/>
      <c r="C33" s="570"/>
      <c r="D33" s="570"/>
      <c r="E33" s="570"/>
      <c r="F33" s="570"/>
      <c r="G33" s="570"/>
      <c r="H33" s="570"/>
      <c r="I33" s="570"/>
      <c r="J33" s="570"/>
      <c r="K33" s="78"/>
    </row>
    <row r="34" spans="1:11" ht="14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14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</row>
  </sheetData>
  <sheetProtection sheet="1" objects="1" scenarios="1"/>
  <mergeCells count="11">
    <mergeCell ref="A33:J33"/>
    <mergeCell ref="G23:G24"/>
    <mergeCell ref="H23:H24"/>
    <mergeCell ref="A17:J17"/>
    <mergeCell ref="A19:J19"/>
    <mergeCell ref="D20:J20"/>
    <mergeCell ref="D21:J21"/>
    <mergeCell ref="A4:J4"/>
    <mergeCell ref="G9:J9"/>
    <mergeCell ref="G10:I10"/>
    <mergeCell ref="A16:J16"/>
  </mergeCells>
  <printOptions/>
  <pageMargins left="0.7875" right="0.39375" top="0.9840277777777777" bottom="0.19652777777777777" header="0.5118055555555555" footer="0.3145833333333333"/>
  <pageSetup horizontalDpi="600" verticalDpi="600" orientation="portrait" paperSize="9" r:id="rId1"/>
  <headerFooter alignWithMargins="0">
    <oddHeader>&amp;L&amp;"ＭＳ Ｐ明朝"&amp;8&amp;C&amp;"MS UI Gothic"&amp;9&amp;R&amp;"ＭＳ Ｐ明朝"&amp;8&amp;A</oddHeader>
    <oddFooter>&amp;R&amp;"ＭＳ Ｐ明朝"&amp;8©J-REC 住まいりんぐプロジェクト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Zeros="0" view="pageBreakPreview" zoomScaleSheetLayoutView="100" workbookViewId="0" topLeftCell="A6">
      <selection activeCell="G23" sqref="G23:G24"/>
    </sheetView>
  </sheetViews>
  <sheetFormatPr defaultColWidth="9.00390625" defaultRowHeight="13.5"/>
  <cols>
    <col min="1" max="1" width="16.25390625" style="110" customWidth="1"/>
    <col min="2" max="2" width="9.50390625" style="110" customWidth="1"/>
    <col min="3" max="3" width="2.125" style="110" customWidth="1"/>
    <col min="4" max="4" width="22.75390625" style="110" customWidth="1"/>
    <col min="5" max="5" width="6.50390625" style="110" customWidth="1"/>
    <col min="6" max="6" width="2.125" style="110" customWidth="1"/>
    <col min="7" max="7" width="9.50390625" style="110" customWidth="1"/>
    <col min="8" max="8" width="3.50390625" style="110" customWidth="1"/>
    <col min="9" max="9" width="9.375" style="110" customWidth="1"/>
    <col min="10" max="10" width="8.75390625" style="110" customWidth="1"/>
    <col min="11" max="11" width="1.625" style="110" customWidth="1"/>
    <col min="12" max="16384" width="9.00390625" style="110" customWidth="1"/>
  </cols>
  <sheetData>
    <row r="1" spans="1:11" ht="19.5" customHeight="1">
      <c r="A1" s="78"/>
      <c r="B1" s="78"/>
      <c r="C1" s="78"/>
      <c r="D1" s="78"/>
      <c r="E1" s="78"/>
      <c r="F1" s="78"/>
      <c r="G1" s="78"/>
      <c r="H1" s="99"/>
      <c r="I1" s="102"/>
      <c r="J1" s="103" t="s">
        <v>199</v>
      </c>
      <c r="K1" s="78"/>
    </row>
    <row r="2" spans="1:11" ht="19.5" customHeight="1">
      <c r="A2" s="108"/>
      <c r="B2" s="108"/>
      <c r="C2" s="108"/>
      <c r="D2" s="108"/>
      <c r="E2" s="108"/>
      <c r="F2" s="108"/>
      <c r="G2" s="108"/>
      <c r="H2" s="103"/>
      <c r="I2" s="109"/>
      <c r="J2" s="109"/>
      <c r="K2" s="108"/>
    </row>
    <row r="3" spans="1:11" ht="19.5" customHeight="1">
      <c r="A3" s="108"/>
      <c r="B3" s="108"/>
      <c r="C3" s="108"/>
      <c r="D3" s="108"/>
      <c r="E3" s="108"/>
      <c r="F3" s="108"/>
      <c r="G3" s="108"/>
      <c r="H3" s="103"/>
      <c r="I3" s="109"/>
      <c r="J3" s="109"/>
      <c r="K3" s="108"/>
    </row>
    <row r="4" spans="1:11" ht="22.5" customHeight="1">
      <c r="A4" s="579" t="s">
        <v>208</v>
      </c>
      <c r="B4" s="579"/>
      <c r="C4" s="579"/>
      <c r="D4" s="579"/>
      <c r="E4" s="579"/>
      <c r="F4" s="579"/>
      <c r="G4" s="579"/>
      <c r="H4" s="579"/>
      <c r="I4" s="579"/>
      <c r="J4" s="579"/>
      <c r="K4" s="108"/>
    </row>
    <row r="5" spans="1:11" ht="29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08"/>
      <c r="B6" s="107" t="s">
        <v>201</v>
      </c>
      <c r="C6" s="107"/>
      <c r="D6" s="111" t="str">
        <f>'契約書式（基本情報）Ver3.0'!D24</f>
        <v>宮城県○○市△△町１－１－１</v>
      </c>
      <c r="E6" s="111"/>
      <c r="F6" s="111"/>
      <c r="G6" s="106"/>
      <c r="H6" s="108"/>
      <c r="I6" s="108"/>
      <c r="J6" s="108"/>
      <c r="K6" s="108"/>
    </row>
    <row r="7" spans="1:11" ht="19.5" customHeight="1">
      <c r="A7" s="108"/>
      <c r="B7" s="107" t="s">
        <v>58</v>
      </c>
      <c r="C7" s="107"/>
      <c r="D7" s="111" t="str">
        <f>'契約書式（基本情報）Ver3.0'!D25</f>
        <v>借家　太郎</v>
      </c>
      <c r="E7" s="111" t="s">
        <v>202</v>
      </c>
      <c r="F7" s="111"/>
      <c r="G7" s="112"/>
      <c r="H7" s="108"/>
      <c r="I7" s="108"/>
      <c r="J7" s="108"/>
      <c r="K7" s="108"/>
    </row>
    <row r="8" spans="1:11" ht="19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9.5" customHeight="1">
      <c r="A9" s="108"/>
      <c r="B9" s="108"/>
      <c r="C9" s="108"/>
      <c r="D9" s="106"/>
      <c r="E9" s="107" t="s">
        <v>203</v>
      </c>
      <c r="F9" s="107"/>
      <c r="G9" s="580" t="str">
        <f>'契約書式（基本情報）Ver3.0'!D17</f>
        <v>東京都○○区○○町１－１－１</v>
      </c>
      <c r="H9" s="580"/>
      <c r="I9" s="580"/>
      <c r="J9" s="580"/>
      <c r="K9" s="108"/>
    </row>
    <row r="10" spans="1:11" ht="19.5" customHeight="1">
      <c r="A10" s="108"/>
      <c r="B10" s="108"/>
      <c r="C10" s="108"/>
      <c r="D10" s="106"/>
      <c r="E10" s="107" t="s">
        <v>58</v>
      </c>
      <c r="F10" s="107"/>
      <c r="G10" s="581" t="str">
        <f>'契約書式（基本情報）Ver3.0'!D18</f>
        <v>大家　仁助</v>
      </c>
      <c r="H10" s="581"/>
      <c r="I10" s="581"/>
      <c r="J10" s="113" t="s">
        <v>153</v>
      </c>
      <c r="K10" s="108"/>
    </row>
    <row r="11" spans="1:11" ht="19.5" customHeight="1">
      <c r="A11" s="108"/>
      <c r="B11" s="108"/>
      <c r="C11" s="108"/>
      <c r="D11" s="106"/>
      <c r="E11" s="107"/>
      <c r="F11" s="107"/>
      <c r="G11" s="111"/>
      <c r="H11" s="111"/>
      <c r="I11" s="111"/>
      <c r="J11" s="107"/>
      <c r="K11" s="108"/>
    </row>
    <row r="12" spans="1:11" ht="19.5" customHeight="1">
      <c r="A12" s="108"/>
      <c r="B12" s="108"/>
      <c r="C12" s="108"/>
      <c r="D12" s="106"/>
      <c r="E12" s="107"/>
      <c r="F12" s="107"/>
      <c r="G12" s="111"/>
      <c r="H12" s="111"/>
      <c r="I12" s="111"/>
      <c r="J12" s="107"/>
      <c r="K12" s="108"/>
    </row>
    <row r="13" spans="1:11" ht="19.5" customHeight="1">
      <c r="A13" s="114"/>
      <c r="B13" s="115" t="s">
        <v>204</v>
      </c>
      <c r="C13" s="114" t="s">
        <v>205</v>
      </c>
      <c r="D13" s="116">
        <f>'契約書式（基本情報）Ver3.0'!D74</f>
        <v>41089</v>
      </c>
      <c r="E13" s="107"/>
      <c r="F13" s="107"/>
      <c r="G13" s="111"/>
      <c r="H13" s="111"/>
      <c r="I13" s="111"/>
      <c r="J13" s="107"/>
      <c r="K13" s="108"/>
    </row>
    <row r="14" spans="1:11" ht="19.5" customHeight="1">
      <c r="A14" s="108"/>
      <c r="B14" s="117"/>
      <c r="C14" s="108"/>
      <c r="D14" s="118"/>
      <c r="E14" s="107"/>
      <c r="F14" s="107"/>
      <c r="G14" s="111"/>
      <c r="H14" s="111"/>
      <c r="I14" s="111"/>
      <c r="J14" s="107"/>
      <c r="K14" s="108"/>
    </row>
    <row r="15" spans="1:11" ht="14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45" customHeight="1">
      <c r="A16" s="582" t="s">
        <v>206</v>
      </c>
      <c r="B16" s="582"/>
      <c r="C16" s="582"/>
      <c r="D16" s="582"/>
      <c r="E16" s="582"/>
      <c r="F16" s="582"/>
      <c r="G16" s="582"/>
      <c r="H16" s="582"/>
      <c r="I16" s="582"/>
      <c r="J16" s="582"/>
      <c r="K16" s="108"/>
    </row>
    <row r="17" spans="1:11" ht="45" customHeight="1">
      <c r="A17" s="582" t="s">
        <v>207</v>
      </c>
      <c r="B17" s="582"/>
      <c r="C17" s="582"/>
      <c r="D17" s="582"/>
      <c r="E17" s="582"/>
      <c r="F17" s="582"/>
      <c r="G17" s="582"/>
      <c r="H17" s="582"/>
      <c r="I17" s="582"/>
      <c r="J17" s="582"/>
      <c r="K17" s="108"/>
    </row>
    <row r="18" spans="1:11" ht="30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30" customHeight="1">
      <c r="A19" s="583" t="s">
        <v>157</v>
      </c>
      <c r="B19" s="583"/>
      <c r="C19" s="583"/>
      <c r="D19" s="583"/>
      <c r="E19" s="583"/>
      <c r="F19" s="583"/>
      <c r="G19" s="583"/>
      <c r="H19" s="583"/>
      <c r="I19" s="583"/>
      <c r="J19" s="583"/>
      <c r="K19" s="108"/>
    </row>
    <row r="20" spans="1:11" ht="30" customHeight="1">
      <c r="A20" s="119" t="s">
        <v>158</v>
      </c>
      <c r="B20" s="120" t="s">
        <v>159</v>
      </c>
      <c r="C20" s="121"/>
      <c r="D20" s="584" t="str">
        <f>'契約書式（基本情報）Ver3.0'!D6</f>
        <v>○○マンション</v>
      </c>
      <c r="E20" s="585"/>
      <c r="F20" s="585"/>
      <c r="G20" s="585"/>
      <c r="H20" s="585"/>
      <c r="I20" s="585"/>
      <c r="J20" s="586"/>
      <c r="K20" s="108"/>
    </row>
    <row r="21" spans="1:11" ht="30" customHeight="1">
      <c r="A21" s="122"/>
      <c r="B21" s="120" t="s">
        <v>2</v>
      </c>
      <c r="C21" s="121"/>
      <c r="D21" s="584" t="str">
        <f>'契約書式（基本情報）Ver3.0'!D8</f>
        <v>東京都○○区○○町１－１－１</v>
      </c>
      <c r="E21" s="585"/>
      <c r="F21" s="585"/>
      <c r="G21" s="585"/>
      <c r="H21" s="585"/>
      <c r="I21" s="585"/>
      <c r="J21" s="586"/>
      <c r="K21" s="108"/>
    </row>
    <row r="22" spans="1:11" ht="30" customHeight="1">
      <c r="A22" s="123"/>
      <c r="B22" s="120" t="s">
        <v>100</v>
      </c>
      <c r="C22" s="121"/>
      <c r="D22" s="104">
        <f>'契約書式（基本情報）Ver3.0'!D9</f>
        <v>2</v>
      </c>
      <c r="E22" s="587">
        <f>'契約書式（基本情報）Ver3.0'!D10</f>
        <v>203</v>
      </c>
      <c r="F22" s="587"/>
      <c r="G22" s="587"/>
      <c r="H22" s="124"/>
      <c r="I22" s="124"/>
      <c r="J22" s="125"/>
      <c r="K22" s="108"/>
    </row>
    <row r="23" spans="1:11" ht="30" customHeight="1">
      <c r="A23" s="119" t="s">
        <v>160</v>
      </c>
      <c r="B23" s="120" t="s">
        <v>17</v>
      </c>
      <c r="C23" s="121"/>
      <c r="D23" s="105">
        <f>'契約書式（基本情報）Ver3.0'!D73</f>
        <v>40725</v>
      </c>
      <c r="E23" s="124" t="s">
        <v>18</v>
      </c>
      <c r="F23" s="125"/>
      <c r="G23" s="381" t="str">
        <f>IF(DATEDIF(D23,D24+1,"Y")=0,"-",(DATEDIF(D23,D24+1,"Y")))</f>
        <v>-</v>
      </c>
      <c r="H23" s="383" t="s">
        <v>21</v>
      </c>
      <c r="I23" s="130">
        <f>DATEDIF($D$23,$D$24+1,"YM")</f>
        <v>11</v>
      </c>
      <c r="J23" s="131" t="s">
        <v>161</v>
      </c>
      <c r="K23" s="108"/>
    </row>
    <row r="24" spans="1:11" ht="30" customHeight="1">
      <c r="A24" s="123"/>
      <c r="B24" s="120" t="s">
        <v>19</v>
      </c>
      <c r="C24" s="121"/>
      <c r="D24" s="105">
        <f>'契約書式（基本情報）Ver3.0'!D74</f>
        <v>41089</v>
      </c>
      <c r="E24" s="124" t="s">
        <v>20</v>
      </c>
      <c r="F24" s="125"/>
      <c r="G24" s="382"/>
      <c r="H24" s="384"/>
      <c r="I24" s="130">
        <f>DATEDIF($D$23,$D$24+1,"MD")</f>
        <v>29</v>
      </c>
      <c r="J24" s="131" t="s">
        <v>23</v>
      </c>
      <c r="K24" s="108"/>
    </row>
    <row r="25" spans="1:11" ht="14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ht="14.2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ht="14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14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ht="14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ht="14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4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ht="14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ht="14.25">
      <c r="A33" s="588"/>
      <c r="B33" s="588"/>
      <c r="C33" s="588"/>
      <c r="D33" s="588"/>
      <c r="E33" s="588"/>
      <c r="F33" s="588"/>
      <c r="G33" s="588"/>
      <c r="H33" s="588"/>
      <c r="I33" s="588"/>
      <c r="J33" s="588"/>
      <c r="K33" s="108"/>
    </row>
    <row r="34" spans="1:11" ht="14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4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4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</sheetData>
  <sheetProtection sheet="1" objects="1" scenarios="1"/>
  <mergeCells count="12">
    <mergeCell ref="E22:G22"/>
    <mergeCell ref="A33:J33"/>
    <mergeCell ref="G23:G24"/>
    <mergeCell ref="H23:H24"/>
    <mergeCell ref="A17:J17"/>
    <mergeCell ref="A19:J19"/>
    <mergeCell ref="D20:J20"/>
    <mergeCell ref="D21:J21"/>
    <mergeCell ref="A4:J4"/>
    <mergeCell ref="G9:J9"/>
    <mergeCell ref="G10:I10"/>
    <mergeCell ref="A16:J16"/>
  </mergeCells>
  <printOptions/>
  <pageMargins left="0.7875" right="0.39375" top="0.9840277777777777" bottom="0.19652777777777777" header="0.5118055555555555" footer="0.3145833333333333"/>
  <pageSetup horizontalDpi="600" verticalDpi="600" orientation="portrait" paperSize="9" r:id="rId1"/>
  <headerFooter alignWithMargins="0">
    <oddHeader>&amp;L&amp;"ＭＳ Ｐ明朝"&amp;8&amp;C&amp;"MS UI Gothic"&amp;9&amp;R&amp;"ＭＳ Ｐ明朝"&amp;8&amp;A</oddHeader>
    <oddFooter>&amp;R&amp;"ＭＳ Ｐ明朝"&amp;8©J-REC 住まいりんぐプロジェクト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Zeros="0" view="pageBreakPreview" zoomScaleSheetLayoutView="100" workbookViewId="0" topLeftCell="A14">
      <selection activeCell="G23" sqref="G23:G24"/>
    </sheetView>
  </sheetViews>
  <sheetFormatPr defaultColWidth="9.00390625" defaultRowHeight="13.5"/>
  <cols>
    <col min="1" max="1" width="16.25390625" style="110" customWidth="1"/>
    <col min="2" max="2" width="9.50390625" style="110" customWidth="1"/>
    <col min="3" max="3" width="2.125" style="110" customWidth="1"/>
    <col min="4" max="4" width="22.75390625" style="110" customWidth="1"/>
    <col min="5" max="5" width="6.50390625" style="110" customWidth="1"/>
    <col min="6" max="6" width="2.125" style="110" customWidth="1"/>
    <col min="7" max="7" width="9.50390625" style="110" customWidth="1"/>
    <col min="8" max="8" width="3.50390625" style="110" customWidth="1"/>
    <col min="9" max="9" width="9.375" style="110" customWidth="1"/>
    <col min="10" max="10" width="8.75390625" style="110" customWidth="1"/>
    <col min="11" max="11" width="1.625" style="110" customWidth="1"/>
    <col min="12" max="16384" width="9.00390625" style="110" customWidth="1"/>
  </cols>
  <sheetData>
    <row r="1" spans="1:11" ht="19.5" customHeight="1">
      <c r="A1" s="78"/>
      <c r="B1" s="78"/>
      <c r="C1" s="78"/>
      <c r="D1" s="78"/>
      <c r="E1" s="78"/>
      <c r="F1" s="78"/>
      <c r="G1" s="78"/>
      <c r="H1" s="99"/>
      <c r="I1" s="102"/>
      <c r="J1" s="103" t="s">
        <v>199</v>
      </c>
      <c r="K1" s="78"/>
    </row>
    <row r="2" spans="1:11" ht="19.5" customHeight="1">
      <c r="A2" s="108"/>
      <c r="B2" s="108"/>
      <c r="C2" s="108"/>
      <c r="D2" s="108"/>
      <c r="E2" s="108"/>
      <c r="F2" s="108"/>
      <c r="G2" s="108"/>
      <c r="H2" s="103"/>
      <c r="I2" s="109"/>
      <c r="J2" s="109"/>
      <c r="K2" s="108"/>
    </row>
    <row r="3" spans="1:11" ht="19.5" customHeight="1">
      <c r="A3" s="108"/>
      <c r="B3" s="108"/>
      <c r="C3" s="108"/>
      <c r="D3" s="108"/>
      <c r="E3" s="108"/>
      <c r="F3" s="108"/>
      <c r="G3" s="108"/>
      <c r="H3" s="103"/>
      <c r="I3" s="109"/>
      <c r="J3" s="109"/>
      <c r="K3" s="108"/>
    </row>
    <row r="4" spans="1:11" ht="22.5" customHeight="1">
      <c r="A4" s="579" t="s">
        <v>208</v>
      </c>
      <c r="B4" s="579"/>
      <c r="C4" s="579"/>
      <c r="D4" s="579"/>
      <c r="E4" s="579"/>
      <c r="F4" s="579"/>
      <c r="G4" s="579"/>
      <c r="H4" s="579"/>
      <c r="I4" s="579"/>
      <c r="J4" s="579"/>
      <c r="K4" s="108"/>
    </row>
    <row r="5" spans="1:11" ht="29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08"/>
      <c r="B6" s="107" t="s">
        <v>201</v>
      </c>
      <c r="C6" s="107"/>
      <c r="D6" s="111" t="str">
        <f>'契約書式（基本情報）Ver3.0'!D24</f>
        <v>宮城県○○市△△町１－１－１</v>
      </c>
      <c r="E6" s="111"/>
      <c r="F6" s="111"/>
      <c r="G6" s="106"/>
      <c r="H6" s="108"/>
      <c r="I6" s="108"/>
      <c r="J6" s="108"/>
      <c r="K6" s="108"/>
    </row>
    <row r="7" spans="1:11" ht="19.5" customHeight="1">
      <c r="A7" s="108"/>
      <c r="B7" s="107" t="s">
        <v>58</v>
      </c>
      <c r="C7" s="107"/>
      <c r="D7" s="111" t="str">
        <f>'契約書式（基本情報）Ver3.0'!D25</f>
        <v>借家　太郎</v>
      </c>
      <c r="E7" s="111" t="s">
        <v>202</v>
      </c>
      <c r="F7" s="111"/>
      <c r="G7" s="112"/>
      <c r="H7" s="108"/>
      <c r="I7" s="108"/>
      <c r="J7" s="108"/>
      <c r="K7" s="108"/>
    </row>
    <row r="8" spans="1:11" ht="19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9.5" customHeight="1">
      <c r="A9" s="108"/>
      <c r="B9" s="108"/>
      <c r="C9" s="108"/>
      <c r="D9" s="106"/>
      <c r="E9" s="107" t="s">
        <v>203</v>
      </c>
      <c r="F9" s="107"/>
      <c r="G9" s="580" t="str">
        <f>'契約書式（基本情報）Ver3.0'!D17</f>
        <v>東京都○○区○○町１－１－１</v>
      </c>
      <c r="H9" s="580"/>
      <c r="I9" s="580"/>
      <c r="J9" s="580"/>
      <c r="K9" s="108"/>
    </row>
    <row r="10" spans="1:11" ht="19.5" customHeight="1">
      <c r="A10" s="108"/>
      <c r="B10" s="108"/>
      <c r="C10" s="108"/>
      <c r="D10" s="106"/>
      <c r="E10" s="107" t="s">
        <v>58</v>
      </c>
      <c r="F10" s="107"/>
      <c r="G10" s="581" t="str">
        <f>'契約書式（基本情報）Ver3.0'!D18</f>
        <v>大家　仁助</v>
      </c>
      <c r="H10" s="581"/>
      <c r="I10" s="581"/>
      <c r="J10" s="113" t="s">
        <v>153</v>
      </c>
      <c r="K10" s="108"/>
    </row>
    <row r="11" spans="1:11" ht="19.5" customHeight="1">
      <c r="A11" s="108"/>
      <c r="B11" s="108"/>
      <c r="C11" s="108"/>
      <c r="D11" s="106"/>
      <c r="E11" s="107"/>
      <c r="F11" s="107"/>
      <c r="G11" s="111"/>
      <c r="H11" s="111"/>
      <c r="I11" s="111"/>
      <c r="J11" s="107"/>
      <c r="K11" s="108"/>
    </row>
    <row r="12" spans="1:11" ht="19.5" customHeight="1">
      <c r="A12" s="108"/>
      <c r="B12" s="108"/>
      <c r="C12" s="108"/>
      <c r="D12" s="106"/>
      <c r="E12" s="107"/>
      <c r="F12" s="107"/>
      <c r="G12" s="111"/>
      <c r="H12" s="111"/>
      <c r="I12" s="111"/>
      <c r="J12" s="107"/>
      <c r="K12" s="108"/>
    </row>
    <row r="13" spans="1:11" ht="19.5" customHeight="1">
      <c r="A13" s="114"/>
      <c r="B13" s="115" t="s">
        <v>204</v>
      </c>
      <c r="C13" s="114" t="s">
        <v>205</v>
      </c>
      <c r="D13" s="116">
        <f>'契約書式（基本情報）Ver3.0'!D74</f>
        <v>41089</v>
      </c>
      <c r="E13" s="107"/>
      <c r="F13" s="107"/>
      <c r="G13" s="111"/>
      <c r="H13" s="111"/>
      <c r="I13" s="111"/>
      <c r="J13" s="107"/>
      <c r="K13" s="108"/>
    </row>
    <row r="14" spans="1:11" ht="19.5" customHeight="1">
      <c r="A14" s="108"/>
      <c r="B14" s="117"/>
      <c r="C14" s="108"/>
      <c r="D14" s="118"/>
      <c r="E14" s="107"/>
      <c r="F14" s="107"/>
      <c r="G14" s="111"/>
      <c r="H14" s="111"/>
      <c r="I14" s="111"/>
      <c r="J14" s="107"/>
      <c r="K14" s="108"/>
    </row>
    <row r="15" spans="1:11" ht="14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45" customHeight="1">
      <c r="A16" s="582" t="s">
        <v>206</v>
      </c>
      <c r="B16" s="582"/>
      <c r="C16" s="582"/>
      <c r="D16" s="582"/>
      <c r="E16" s="582"/>
      <c r="F16" s="582"/>
      <c r="G16" s="582"/>
      <c r="H16" s="582"/>
      <c r="I16" s="582"/>
      <c r="J16" s="582"/>
      <c r="K16" s="108"/>
    </row>
    <row r="17" spans="1:11" ht="45" customHeight="1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108"/>
    </row>
    <row r="18" spans="1:11" ht="30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30" customHeight="1">
      <c r="A19" s="583" t="s">
        <v>157</v>
      </c>
      <c r="B19" s="583"/>
      <c r="C19" s="583"/>
      <c r="D19" s="583"/>
      <c r="E19" s="583"/>
      <c r="F19" s="583"/>
      <c r="G19" s="583"/>
      <c r="H19" s="583"/>
      <c r="I19" s="583"/>
      <c r="J19" s="583"/>
      <c r="K19" s="108"/>
    </row>
    <row r="20" spans="1:11" ht="30" customHeight="1">
      <c r="A20" s="119" t="s">
        <v>158</v>
      </c>
      <c r="B20" s="120" t="s">
        <v>159</v>
      </c>
      <c r="C20" s="121"/>
      <c r="D20" s="584" t="str">
        <f>'契約書式（基本情報）Ver3.0'!D6</f>
        <v>○○マンション</v>
      </c>
      <c r="E20" s="585"/>
      <c r="F20" s="585"/>
      <c r="G20" s="585"/>
      <c r="H20" s="585"/>
      <c r="I20" s="585"/>
      <c r="J20" s="586"/>
      <c r="K20" s="108"/>
    </row>
    <row r="21" spans="1:11" ht="30" customHeight="1">
      <c r="A21" s="122"/>
      <c r="B21" s="120" t="s">
        <v>2</v>
      </c>
      <c r="C21" s="121"/>
      <c r="D21" s="584" t="str">
        <f>'契約書式（基本情報）Ver3.0'!D8</f>
        <v>東京都○○区○○町１－１－１</v>
      </c>
      <c r="E21" s="585"/>
      <c r="F21" s="585"/>
      <c r="G21" s="585"/>
      <c r="H21" s="585"/>
      <c r="I21" s="585"/>
      <c r="J21" s="586"/>
      <c r="K21" s="108"/>
    </row>
    <row r="22" spans="1:11" ht="30" customHeight="1">
      <c r="A22" s="123"/>
      <c r="B22" s="120" t="s">
        <v>100</v>
      </c>
      <c r="C22" s="121"/>
      <c r="D22" s="104">
        <f>'契約書式（基本情報）Ver3.0'!D9</f>
        <v>2</v>
      </c>
      <c r="E22" s="587">
        <f>'契約書式（基本情報）Ver3.0'!D10</f>
        <v>203</v>
      </c>
      <c r="F22" s="587"/>
      <c r="G22" s="587"/>
      <c r="H22" s="124"/>
      <c r="I22" s="124"/>
      <c r="J22" s="125"/>
      <c r="K22" s="108"/>
    </row>
    <row r="23" spans="1:11" ht="30" customHeight="1">
      <c r="A23" s="119" t="s">
        <v>160</v>
      </c>
      <c r="B23" s="120" t="s">
        <v>17</v>
      </c>
      <c r="C23" s="121"/>
      <c r="D23" s="105">
        <f>'契約書式（基本情報）Ver3.0'!D73</f>
        <v>40725</v>
      </c>
      <c r="E23" s="124" t="s">
        <v>18</v>
      </c>
      <c r="F23" s="125"/>
      <c r="G23" s="381" t="str">
        <f>IF(DATEDIF(D23,D24+1,"Y")=0,"-",(DATEDIF(D23,D24+1,"Y")))</f>
        <v>-</v>
      </c>
      <c r="H23" s="383" t="s">
        <v>21</v>
      </c>
      <c r="I23" s="130">
        <f>DATEDIF($D$23,$D$24+1,"YM")</f>
        <v>11</v>
      </c>
      <c r="J23" s="131" t="s">
        <v>161</v>
      </c>
      <c r="K23" s="108"/>
    </row>
    <row r="24" spans="1:11" ht="30" customHeight="1">
      <c r="A24" s="123"/>
      <c r="B24" s="120" t="s">
        <v>19</v>
      </c>
      <c r="C24" s="121"/>
      <c r="D24" s="105">
        <f>'契約書式（基本情報）Ver3.0'!D74</f>
        <v>41089</v>
      </c>
      <c r="E24" s="124" t="s">
        <v>20</v>
      </c>
      <c r="F24" s="125"/>
      <c r="G24" s="382"/>
      <c r="H24" s="384"/>
      <c r="I24" s="130">
        <f>DATEDIF($D$23,$D$24+1,"MD")</f>
        <v>29</v>
      </c>
      <c r="J24" s="131" t="s">
        <v>23</v>
      </c>
      <c r="K24" s="108"/>
    </row>
    <row r="25" spans="1:11" ht="14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ht="14.2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ht="14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14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ht="14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ht="14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4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ht="14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ht="14.25">
      <c r="A33" s="588"/>
      <c r="B33" s="588"/>
      <c r="C33" s="588"/>
      <c r="D33" s="588"/>
      <c r="E33" s="588"/>
      <c r="F33" s="588"/>
      <c r="G33" s="588"/>
      <c r="H33" s="588"/>
      <c r="I33" s="588"/>
      <c r="J33" s="588"/>
      <c r="K33" s="108"/>
    </row>
    <row r="34" spans="1:11" ht="14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4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4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</sheetData>
  <sheetProtection sheet="1" objects="1" scenarios="1"/>
  <mergeCells count="12">
    <mergeCell ref="E22:G22"/>
    <mergeCell ref="A33:J33"/>
    <mergeCell ref="G23:G24"/>
    <mergeCell ref="H23:H24"/>
    <mergeCell ref="A17:J17"/>
    <mergeCell ref="A19:J19"/>
    <mergeCell ref="D20:J20"/>
    <mergeCell ref="D21:J21"/>
    <mergeCell ref="A4:J4"/>
    <mergeCell ref="G9:J9"/>
    <mergeCell ref="G10:I10"/>
    <mergeCell ref="A16:J16"/>
  </mergeCells>
  <printOptions/>
  <pageMargins left="0.7875" right="0.39375" top="0.9840277777777777" bottom="0.19652777777777777" header="0.5118055555555555" footer="0.3145833333333333"/>
  <pageSetup horizontalDpi="600" verticalDpi="600" orientation="portrait" paperSize="9" r:id="rId1"/>
  <headerFooter alignWithMargins="0">
    <oddHeader>&amp;L&amp;"ＭＳ Ｐ明朝"&amp;8&amp;C&amp;"MS UI Gothic"&amp;9&amp;R&amp;"ＭＳ Ｐ明朝"&amp;8&amp;A</oddHeader>
    <oddFooter>&amp;R&amp;"ＭＳ Ｐ明朝"&amp;8©J-REC 住まいりんぐプロジェクト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J-REC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J-REC定期建物賃貸借契約書一式</dc:title>
  <dc:subject/>
  <dc:creator>大友哲哉</dc:creator>
  <cp:keywords/>
  <dc:description/>
  <cp:lastModifiedBy>大友哲哉</cp:lastModifiedBy>
  <cp:lastPrinted>2011-05-02T07:01:14Z</cp:lastPrinted>
  <dcterms:created xsi:type="dcterms:W3CDTF">2009-11-09T07:28:06Z</dcterms:created>
  <dcterms:modified xsi:type="dcterms:W3CDTF">2011-06-26T11:43:11Z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